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414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Krebs\Documents\QuBe\Webseite\2024-11 Wissenswertes W8\Upload\"/>
    </mc:Choice>
  </mc:AlternateContent>
  <xr:revisionPtr revIDLastSave="0" documentId="13_ncr:1_{BAD30F13-165C-47E7-BBDA-A221702816FF}" xr6:coauthVersionLast="36" xr6:coauthVersionMax="36" xr10:uidLastSave="{00000000-0000-0000-0000-000000000000}"/>
  <workbookProtection workbookAlgorithmName="SHA-512" workbookHashValue="pvuKlSg0fD9bEF23+vZmLmgzqsrTXmPTStib84XkSWfi6zTwFDPw8GcrCmc0I3lcqdvvjUAIaUTgQnQ0BvUMlg==" workbookSaltValue="LE/CQF7Mz+vdrln9+agUwg==" workbookSpinCount="100000" lockStructure="1"/>
  <bookViews>
    <workbookView xWindow="0" yWindow="0" windowWidth="28800" windowHeight="12230" tabRatio="711" xr2:uid="{00000000-000D-0000-FFFF-FFFF00000000}"/>
  </bookViews>
  <sheets>
    <sheet name="Inhaltsverzeichnis" sheetId="1" r:id="rId1"/>
    <sheet name="1.1" sheetId="4" r:id="rId2"/>
    <sheet name="1.2" sheetId="22" r:id="rId3"/>
    <sheet name="1.3" sheetId="10" r:id="rId4"/>
    <sheet name="1.4" sheetId="17" r:id="rId5"/>
    <sheet name="2.1.1" sheetId="6" r:id="rId6"/>
    <sheet name="2.1.2" sheetId="23" r:id="rId7"/>
    <sheet name="2.1.3" sheetId="11" r:id="rId8"/>
    <sheet name="2.1.4" sheetId="18" r:id="rId9"/>
    <sheet name="2.2.1" sheetId="12" r:id="rId10"/>
    <sheet name="2.2.2" sheetId="24" r:id="rId11"/>
    <sheet name="2.2.3" sheetId="14" r:id="rId12"/>
    <sheet name="2.2.4" sheetId="20" r:id="rId13"/>
  </sheets>
  <calcPr calcId="191029"/>
</workbook>
</file>

<file path=xl/calcChain.xml><?xml version="1.0" encoding="utf-8"?>
<calcChain xmlns="http://schemas.openxmlformats.org/spreadsheetml/2006/main">
  <c r="C42" i="20" l="1"/>
  <c r="D42" i="20" s="1"/>
  <c r="E42" i="20" s="1"/>
  <c r="C41" i="20"/>
  <c r="D41" i="20" s="1"/>
  <c r="E41" i="20" s="1"/>
  <c r="C40" i="20"/>
  <c r="D40" i="20" s="1"/>
  <c r="E40" i="20" s="1"/>
  <c r="C39" i="20"/>
  <c r="D39" i="20" s="1"/>
  <c r="E39" i="20" s="1"/>
  <c r="C38" i="20"/>
  <c r="D38" i="20" s="1"/>
  <c r="E38" i="20" s="1"/>
  <c r="C37" i="20"/>
  <c r="D37" i="20" s="1"/>
  <c r="E37" i="20" s="1"/>
  <c r="C36" i="20"/>
  <c r="D36" i="20" s="1"/>
  <c r="E36" i="20" s="1"/>
  <c r="C35" i="20"/>
  <c r="D35" i="20" s="1"/>
  <c r="E35" i="20" s="1"/>
  <c r="C34" i="20"/>
  <c r="D34" i="20" s="1"/>
  <c r="E34" i="20" s="1"/>
  <c r="C33" i="20"/>
  <c r="D33" i="20" s="1"/>
  <c r="E33" i="20" s="1"/>
  <c r="C32" i="20"/>
  <c r="D32" i="20" s="1"/>
  <c r="E32" i="20" s="1"/>
  <c r="C31" i="20"/>
  <c r="D31" i="20" s="1"/>
  <c r="E31" i="20" s="1"/>
  <c r="C30" i="20"/>
  <c r="D30" i="20" s="1"/>
  <c r="E30" i="20" s="1"/>
  <c r="C29" i="20"/>
  <c r="D29" i="20" s="1"/>
  <c r="E29" i="20" s="1"/>
  <c r="C28" i="20"/>
  <c r="D28" i="20" s="1"/>
  <c r="E28" i="20" s="1"/>
  <c r="C27" i="20"/>
  <c r="D27" i="20" s="1"/>
  <c r="E27" i="20" s="1"/>
  <c r="C26" i="20"/>
  <c r="D26" i="20" s="1"/>
  <c r="E26" i="20" s="1"/>
  <c r="C25" i="20"/>
  <c r="D25" i="20" s="1"/>
  <c r="E25" i="20" s="1"/>
  <c r="C24" i="20"/>
  <c r="D24" i="20" s="1"/>
  <c r="E24" i="20" s="1"/>
  <c r="C23" i="20"/>
  <c r="D23" i="20" s="1"/>
  <c r="E23" i="20" s="1"/>
  <c r="C22" i="20"/>
  <c r="D22" i="20" s="1"/>
  <c r="E22" i="20" s="1"/>
  <c r="C21" i="20"/>
  <c r="D21" i="20" s="1"/>
  <c r="E21" i="20" s="1"/>
  <c r="C20" i="20"/>
  <c r="D20" i="20" s="1"/>
  <c r="E20" i="20" s="1"/>
  <c r="C19" i="20"/>
  <c r="D19" i="20" s="1"/>
  <c r="E19" i="20" s="1"/>
  <c r="C18" i="20"/>
  <c r="D18" i="20" s="1"/>
  <c r="E18" i="20" s="1"/>
  <c r="C17" i="20"/>
  <c r="D17" i="20" s="1"/>
  <c r="E17" i="20" s="1"/>
  <c r="C16" i="20"/>
  <c r="D16" i="20" s="1"/>
  <c r="E16" i="20" s="1"/>
  <c r="C15" i="20"/>
  <c r="D15" i="20" s="1"/>
  <c r="E15" i="20" s="1"/>
  <c r="C14" i="20"/>
  <c r="D14" i="20" s="1"/>
  <c r="E14" i="20" s="1"/>
  <c r="C13" i="20"/>
  <c r="D13" i="20" s="1"/>
  <c r="E13" i="20" s="1"/>
  <c r="C12" i="20"/>
  <c r="D12" i="20" s="1"/>
  <c r="E12" i="20" s="1"/>
  <c r="C11" i="20"/>
  <c r="D11" i="20" s="1"/>
  <c r="E11" i="20" s="1"/>
  <c r="C10" i="20"/>
  <c r="D10" i="20" s="1"/>
  <c r="E10" i="20" s="1"/>
  <c r="C9" i="20"/>
  <c r="D9" i="20" s="1"/>
  <c r="E9" i="20" s="1"/>
  <c r="C8" i="20"/>
  <c r="D8" i="20" s="1"/>
  <c r="E8" i="20" s="1"/>
  <c r="C7" i="20"/>
  <c r="D7" i="20" s="1"/>
  <c r="E7" i="20" s="1"/>
  <c r="C6" i="20"/>
  <c r="D6" i="20" s="1"/>
  <c r="E6" i="20" s="1"/>
  <c r="C5" i="20"/>
  <c r="D5" i="20" s="1"/>
  <c r="E5" i="20" s="1"/>
  <c r="E43" i="20"/>
  <c r="D43" i="20"/>
  <c r="C43" i="20"/>
  <c r="B43" i="20"/>
  <c r="D43" i="14"/>
  <c r="C43" i="14"/>
  <c r="B43" i="14"/>
  <c r="E43" i="14" s="1"/>
  <c r="E42" i="14"/>
  <c r="E41" i="14"/>
  <c r="E40" i="14"/>
  <c r="E39" i="14"/>
  <c r="E38" i="14"/>
  <c r="E37" i="14"/>
  <c r="E36" i="14"/>
  <c r="E35" i="14"/>
  <c r="E34" i="14"/>
  <c r="E33" i="14"/>
  <c r="E32" i="14"/>
  <c r="E31" i="14"/>
  <c r="E30" i="14"/>
  <c r="E29" i="14"/>
  <c r="E28" i="14"/>
  <c r="E27" i="14"/>
  <c r="E26" i="14"/>
  <c r="E25" i="14"/>
  <c r="E24" i="14"/>
  <c r="E23" i="14"/>
  <c r="E22" i="14"/>
  <c r="E21" i="14"/>
  <c r="E20" i="14"/>
  <c r="E19" i="14"/>
  <c r="E18" i="14"/>
  <c r="E17" i="14"/>
  <c r="E16" i="14"/>
  <c r="E15" i="14"/>
  <c r="E14" i="14"/>
  <c r="E13" i="14"/>
  <c r="E12" i="14"/>
  <c r="E11" i="14"/>
  <c r="E10" i="14"/>
  <c r="E9" i="14"/>
  <c r="E8" i="14"/>
  <c r="E7" i="14"/>
  <c r="E6" i="14"/>
  <c r="E5" i="14"/>
  <c r="E43" i="24"/>
  <c r="D43" i="24"/>
  <c r="C43" i="24"/>
  <c r="B43" i="24"/>
  <c r="E42" i="24"/>
  <c r="E41" i="24"/>
  <c r="E40" i="24"/>
  <c r="E39" i="24"/>
  <c r="E38" i="24"/>
  <c r="E37" i="24"/>
  <c r="E36" i="24"/>
  <c r="E35" i="24"/>
  <c r="E34" i="24"/>
  <c r="E33" i="24"/>
  <c r="E32" i="24"/>
  <c r="E31" i="24"/>
  <c r="E30" i="24"/>
  <c r="E29" i="24"/>
  <c r="E28" i="24"/>
  <c r="E27" i="24"/>
  <c r="E26" i="24"/>
  <c r="E25" i="24"/>
  <c r="E24" i="24"/>
  <c r="E23" i="24"/>
  <c r="E22" i="24"/>
  <c r="E21" i="24"/>
  <c r="E20" i="24"/>
  <c r="E19" i="24"/>
  <c r="E18" i="24"/>
  <c r="E17" i="24"/>
  <c r="E16" i="24"/>
  <c r="E15" i="24"/>
  <c r="E14" i="24"/>
  <c r="E13" i="24"/>
  <c r="E12" i="24"/>
  <c r="E11" i="24"/>
  <c r="E10" i="24"/>
  <c r="E9" i="24"/>
  <c r="E8" i="24"/>
  <c r="E7" i="24"/>
  <c r="E6" i="24"/>
  <c r="E5" i="24"/>
  <c r="F5" i="18"/>
  <c r="D15" i="18"/>
  <c r="D14" i="18"/>
  <c r="E14" i="18" s="1"/>
  <c r="D13" i="18"/>
  <c r="E13" i="18" s="1"/>
  <c r="D12" i="18"/>
  <c r="D11" i="18"/>
  <c r="E11" i="18" s="1"/>
  <c r="D10" i="18"/>
  <c r="D9" i="18"/>
  <c r="E9" i="18" s="1"/>
  <c r="D8" i="18"/>
  <c r="D7" i="18"/>
  <c r="D6" i="18"/>
  <c r="E6" i="18" s="1"/>
  <c r="D5" i="18"/>
  <c r="E15" i="18"/>
  <c r="E12" i="18"/>
  <c r="E10" i="18"/>
  <c r="E8" i="18"/>
  <c r="E7" i="18"/>
  <c r="E5" i="18"/>
  <c r="C15" i="18"/>
  <c r="C14" i="18"/>
  <c r="C13" i="18"/>
  <c r="C12" i="18"/>
  <c r="C11" i="18"/>
  <c r="C10" i="18"/>
  <c r="C9" i="18"/>
  <c r="C8" i="18"/>
  <c r="C7" i="18"/>
  <c r="C6" i="18"/>
  <c r="C5" i="18"/>
  <c r="B17" i="18"/>
  <c r="F16" i="18"/>
  <c r="B16" i="18" a="1"/>
  <c r="B16" i="18" s="1"/>
  <c r="G8" i="17"/>
  <c r="G7" i="17"/>
  <c r="G6" i="17"/>
  <c r="G5" i="17"/>
  <c r="E8" i="17"/>
  <c r="D8" i="17"/>
  <c r="C8" i="17"/>
  <c r="B8" i="17"/>
  <c r="E7" i="17"/>
  <c r="D7" i="17"/>
  <c r="C7" i="17"/>
  <c r="B7" i="17"/>
  <c r="E6" i="17"/>
  <c r="D6" i="17"/>
  <c r="C6" i="17"/>
  <c r="B6" i="17"/>
  <c r="B10" i="17" s="1"/>
  <c r="E5" i="17"/>
  <c r="D5" i="17"/>
  <c r="C5" i="17"/>
  <c r="B5" i="17"/>
  <c r="E16" i="23"/>
  <c r="E15" i="23"/>
  <c r="E14" i="23"/>
  <c r="E13" i="23"/>
  <c r="E12" i="23"/>
  <c r="E11" i="23"/>
  <c r="E10" i="23"/>
  <c r="E9" i="23"/>
  <c r="E8" i="23"/>
  <c r="E7" i="23"/>
  <c r="E6" i="23"/>
  <c r="E5" i="23"/>
  <c r="C11" i="4"/>
  <c r="B11" i="4"/>
  <c r="F12" i="4"/>
  <c r="E12" i="4"/>
  <c r="D12" i="4"/>
  <c r="C12" i="4"/>
  <c r="B12" i="4"/>
  <c r="F11" i="4"/>
  <c r="E11" i="4"/>
  <c r="D11" i="4"/>
  <c r="F10" i="4"/>
  <c r="E10" i="4"/>
  <c r="D10" i="4"/>
  <c r="D13" i="4" s="1"/>
  <c r="C10" i="4"/>
  <c r="C13" i="4" s="1"/>
  <c r="B10" i="4"/>
  <c r="B13" i="4" s="1"/>
  <c r="F12" i="22"/>
  <c r="E12" i="22"/>
  <c r="D12" i="22"/>
  <c r="C12" i="22"/>
  <c r="B12" i="22"/>
  <c r="F11" i="22"/>
  <c r="E11" i="22"/>
  <c r="D11" i="22"/>
  <c r="C11" i="22"/>
  <c r="B11" i="22"/>
  <c r="F10" i="22"/>
  <c r="E10" i="22"/>
  <c r="D10" i="22"/>
  <c r="B15" i="22" s="1"/>
  <c r="C10" i="22"/>
  <c r="B10" i="22"/>
  <c r="B17" i="22"/>
  <c r="B17" i="10"/>
  <c r="B16" i="10"/>
  <c r="B15" i="10"/>
  <c r="E10" i="10"/>
  <c r="D10" i="10"/>
  <c r="C10" i="10"/>
  <c r="F10" i="10" s="1"/>
  <c r="B10" i="10"/>
  <c r="B11" i="10"/>
  <c r="G14" i="17"/>
  <c r="G15" i="17"/>
  <c r="A17" i="17"/>
  <c r="A16" i="17"/>
  <c r="A15" i="17"/>
  <c r="A12" i="17"/>
  <c r="A11" i="17"/>
  <c r="A10" i="17"/>
  <c r="A14" i="17"/>
  <c r="D16" i="18" l="1"/>
  <c r="E16" i="18"/>
  <c r="C16" i="18"/>
  <c r="F13" i="22"/>
  <c r="E13" i="4"/>
  <c r="F13" i="4"/>
  <c r="F43" i="20" l="1"/>
  <c r="F42" i="20"/>
  <c r="F41" i="20"/>
  <c r="F40" i="20"/>
  <c r="F39" i="20"/>
  <c r="F38" i="20"/>
  <c r="F37" i="20"/>
  <c r="F36" i="20"/>
  <c r="F35" i="20"/>
  <c r="F34" i="20"/>
  <c r="F33" i="20"/>
  <c r="F32" i="20"/>
  <c r="F31" i="20"/>
  <c r="F30" i="20"/>
  <c r="F29" i="20"/>
  <c r="F28" i="20"/>
  <c r="F27" i="20"/>
  <c r="F26" i="20"/>
  <c r="F25" i="20"/>
  <c r="F24" i="20"/>
  <c r="F23" i="20"/>
  <c r="F22" i="20"/>
  <c r="F21" i="20"/>
  <c r="F20" i="20"/>
  <c r="F19" i="20"/>
  <c r="F18" i="20"/>
  <c r="F17" i="20"/>
  <c r="F16" i="20"/>
  <c r="F15" i="20"/>
  <c r="F14" i="20"/>
  <c r="F13" i="20"/>
  <c r="F12" i="20"/>
  <c r="F11" i="20"/>
  <c r="F10" i="20"/>
  <c r="F9" i="20"/>
  <c r="F8" i="20"/>
  <c r="F7" i="20"/>
  <c r="F6" i="20"/>
  <c r="F5" i="20"/>
  <c r="E42" i="12"/>
  <c r="E41" i="12"/>
  <c r="E40" i="12"/>
  <c r="E39" i="12"/>
  <c r="E38" i="12"/>
  <c r="E37" i="12"/>
  <c r="E36" i="12"/>
  <c r="E35" i="12"/>
  <c r="E34" i="12"/>
  <c r="E33" i="12"/>
  <c r="E32" i="12"/>
  <c r="E31" i="12"/>
  <c r="E30" i="12"/>
  <c r="E29" i="12"/>
  <c r="E28" i="12"/>
  <c r="E27" i="12"/>
  <c r="E26" i="12"/>
  <c r="E25" i="12"/>
  <c r="E24" i="12"/>
  <c r="E23" i="12"/>
  <c r="E22" i="12"/>
  <c r="E21" i="12"/>
  <c r="E20" i="12"/>
  <c r="E19" i="12"/>
  <c r="E18" i="12"/>
  <c r="E17" i="12"/>
  <c r="E16" i="12"/>
  <c r="E15" i="12"/>
  <c r="E14" i="12"/>
  <c r="E13" i="12"/>
  <c r="E12" i="12"/>
  <c r="E11" i="12"/>
  <c r="E10" i="12"/>
  <c r="E9" i="12"/>
  <c r="E8" i="12"/>
  <c r="E7" i="12"/>
  <c r="E6" i="12"/>
  <c r="E5" i="12"/>
  <c r="E15" i="11"/>
  <c r="E14" i="11"/>
  <c r="E13" i="11"/>
  <c r="E12" i="11"/>
  <c r="E11" i="11"/>
  <c r="E10" i="11"/>
  <c r="E9" i="11"/>
  <c r="E8" i="11"/>
  <c r="E7" i="11"/>
  <c r="E6" i="11"/>
  <c r="E5" i="11"/>
  <c r="F15" i="18"/>
  <c r="F14" i="18"/>
  <c r="F13" i="18"/>
  <c r="F12" i="18"/>
  <c r="F11" i="18"/>
  <c r="F10" i="18"/>
  <c r="F9" i="18"/>
  <c r="F8" i="18"/>
  <c r="F7" i="18"/>
  <c r="F6" i="18"/>
  <c r="E15" i="6"/>
  <c r="E14" i="6"/>
  <c r="E13" i="6"/>
  <c r="E12" i="6"/>
  <c r="E11" i="6"/>
  <c r="E10" i="6"/>
  <c r="E9" i="6"/>
  <c r="E8" i="6"/>
  <c r="E7" i="6"/>
  <c r="E6" i="6"/>
  <c r="E5" i="6"/>
  <c r="E16" i="6" l="1"/>
  <c r="E44" i="20"/>
  <c r="D44" i="20"/>
  <c r="C44" i="20"/>
  <c r="B44" i="20"/>
  <c r="D43" i="12"/>
  <c r="C43" i="12"/>
  <c r="B43" i="12"/>
  <c r="E43" i="12" s="1"/>
  <c r="E17" i="18"/>
  <c r="D17" i="18"/>
  <c r="C17" i="18"/>
  <c r="E16" i="11"/>
  <c r="G17" i="17"/>
  <c r="E17" i="17"/>
  <c r="D17" i="17"/>
  <c r="C17" i="17"/>
  <c r="B17" i="17"/>
  <c r="G16" i="17"/>
  <c r="E16" i="17"/>
  <c r="D16" i="17"/>
  <c r="C16" i="17"/>
  <c r="B16" i="17"/>
  <c r="E15" i="17"/>
  <c r="D15" i="17"/>
  <c r="C15" i="17"/>
  <c r="B15" i="17"/>
  <c r="E14" i="17"/>
  <c r="D14" i="17"/>
  <c r="C14" i="17"/>
  <c r="B14" i="17"/>
  <c r="G12" i="17"/>
  <c r="F12" i="17"/>
  <c r="E12" i="17"/>
  <c r="D12" i="17"/>
  <c r="C12" i="17"/>
  <c r="B12" i="17"/>
  <c r="G11" i="17"/>
  <c r="F11" i="17"/>
  <c r="E11" i="17"/>
  <c r="D11" i="17"/>
  <c r="C11" i="17"/>
  <c r="B11" i="17"/>
  <c r="G10" i="17"/>
  <c r="F10" i="17"/>
  <c r="E10" i="17"/>
  <c r="D10" i="17"/>
  <c r="C10" i="17"/>
  <c r="E17" i="10"/>
  <c r="D17" i="10"/>
  <c r="C17" i="10"/>
  <c r="E16" i="10"/>
  <c r="D16" i="10"/>
  <c r="C16" i="10"/>
  <c r="E15" i="10"/>
  <c r="D15" i="10"/>
  <c r="C15" i="10"/>
  <c r="E12" i="10"/>
  <c r="D12" i="10"/>
  <c r="C12" i="10"/>
  <c r="B12" i="10"/>
  <c r="F12" i="10" s="1"/>
  <c r="E11" i="10"/>
  <c r="D11" i="10"/>
  <c r="C11" i="10"/>
  <c r="D13" i="10"/>
  <c r="C13" i="10"/>
  <c r="B13" i="10"/>
  <c r="E13" i="10"/>
  <c r="F17" i="10"/>
  <c r="F16" i="10"/>
  <c r="F15" i="10"/>
  <c r="F15" i="4"/>
  <c r="F44" i="20" l="1"/>
  <c r="F17" i="18"/>
  <c r="F16" i="22"/>
  <c r="F13" i="10"/>
  <c r="D17" i="22"/>
  <c r="D13" i="22"/>
  <c r="F16" i="4"/>
  <c r="E15" i="4"/>
  <c r="F17" i="4"/>
  <c r="E17" i="4"/>
  <c r="F11" i="10"/>
  <c r="B15" i="4"/>
  <c r="F15" i="22"/>
  <c r="E16" i="4"/>
  <c r="E13" i="22"/>
  <c r="C15" i="4"/>
  <c r="D15" i="4"/>
  <c r="C13" i="22"/>
  <c r="C15" i="22"/>
  <c r="C17" i="22"/>
  <c r="D15" i="22"/>
  <c r="B16" i="22"/>
  <c r="E17" i="22"/>
  <c r="B13" i="22"/>
  <c r="E15" i="22"/>
  <c r="C16" i="22"/>
  <c r="F17" i="22"/>
  <c r="D16" i="22"/>
  <c r="E16" i="22"/>
  <c r="F18" i="4" l="1"/>
  <c r="D17" i="4"/>
  <c r="C16" i="4"/>
  <c r="D16" i="4"/>
  <c r="C17" i="4"/>
  <c r="C18" i="4"/>
  <c r="D18" i="4"/>
  <c r="E18" i="4"/>
  <c r="B17" i="4"/>
  <c r="B16" i="4"/>
  <c r="B18" i="4"/>
  <c r="E18" i="22"/>
  <c r="D18" i="22"/>
  <c r="C18" i="22"/>
  <c r="B18" i="22"/>
  <c r="F18" i="22"/>
</calcChain>
</file>

<file path=xl/sharedStrings.xml><?xml version="1.0" encoding="utf-8"?>
<sst xmlns="http://schemas.openxmlformats.org/spreadsheetml/2006/main" count="378" uniqueCount="188">
  <si>
    <t>Inhaltsverzeichnis</t>
  </si>
  <si>
    <t>Jahre/Zeitraum</t>
  </si>
  <si>
    <t>Insgesamt (gerundeter Wert)</t>
  </si>
  <si>
    <t>Kumuliertes Neuangebot an Erwerbspersonen in 1000</t>
  </si>
  <si>
    <t>in Prozent</t>
  </si>
  <si>
    <t>Anteil am Ausgansbestand in Prozent</t>
  </si>
  <si>
    <t>Zeitraum</t>
  </si>
  <si>
    <t>Insgesamt (gerundete Werte)</t>
  </si>
  <si>
    <t>Qualifikationen</t>
  </si>
  <si>
    <t>1.</t>
  </si>
  <si>
    <t>1.1</t>
  </si>
  <si>
    <t xml:space="preserve">2. </t>
  </si>
  <si>
    <t>Berufe</t>
  </si>
  <si>
    <t>1.2</t>
  </si>
  <si>
    <t>2.1</t>
  </si>
  <si>
    <t>2.2</t>
  </si>
  <si>
    <t>2.1.1</t>
  </si>
  <si>
    <t>2.1.2</t>
  </si>
  <si>
    <t>2.2.1</t>
  </si>
  <si>
    <t>2.2.2</t>
  </si>
  <si>
    <t>in 1000 Personen</t>
  </si>
  <si>
    <t>Ohne vollqualifizierenden beruflichen Abschluss (ISCED 010-344)</t>
  </si>
  <si>
    <t>Mit beruflichem Abschluss 
(ISCED 351-444, 454)</t>
  </si>
  <si>
    <t>Aufstiegsfortbildung, Bachelorabschluss oder Diplom (FH) 
(ISCED 453, 554-655)</t>
  </si>
  <si>
    <t>Hochschulabschlüsse 
(ohne Bachelor-abschluss oder 
Diplom (FH)) 
 (ISCED 746-844)</t>
  </si>
  <si>
    <r>
      <t xml:space="preserve">Erwerbspersonen - Restbestand in 1000 Personen </t>
    </r>
    <r>
      <rPr>
        <vertAlign val="superscript"/>
        <sz val="10"/>
        <rFont val="Calibri"/>
        <family val="2"/>
        <scheme val="minor"/>
      </rPr>
      <t>1)</t>
    </r>
  </si>
  <si>
    <r>
      <t xml:space="preserve">Aus dem Erwerbsleben ausscheidende Personen in 1000 </t>
    </r>
    <r>
      <rPr>
        <vertAlign val="superscript"/>
        <sz val="10"/>
        <rFont val="Calibri"/>
        <family val="2"/>
        <scheme val="minor"/>
      </rPr>
      <t>1)</t>
    </r>
  </si>
  <si>
    <r>
      <t xml:space="preserve">1) </t>
    </r>
    <r>
      <rPr>
        <sz val="9"/>
        <color theme="1"/>
        <rFont val="Calibri"/>
        <family val="2"/>
        <scheme val="minor"/>
      </rPr>
      <t>Ohne Erwerbspersonen im Bildungssystem</t>
    </r>
  </si>
  <si>
    <t>Berufsbereiche (KldB 2010)</t>
  </si>
  <si>
    <t>Berufshauptgruppen (KldB 2010)</t>
  </si>
  <si>
    <t>Berufsbereiche</t>
  </si>
  <si>
    <t>Berufshauptgruppen</t>
  </si>
  <si>
    <t>in Ausbildung</t>
  </si>
  <si>
    <t>Erwerbspersonen insgesamt in 1000</t>
  </si>
  <si>
    <t>Veränderung zum Ausgangsjahr in Prozent</t>
  </si>
  <si>
    <t>Qualifikationsstruktur (ohne Erwerbspersonen in Ausbildung) in Prozent</t>
  </si>
  <si>
    <t>---</t>
  </si>
  <si>
    <t>Jahr</t>
  </si>
  <si>
    <t>Veränderung</t>
  </si>
  <si>
    <t>Erwerbspersonen in Ausbildung</t>
  </si>
  <si>
    <t>1.3</t>
  </si>
  <si>
    <t>2.2.3</t>
  </si>
  <si>
    <t>2.1.3</t>
  </si>
  <si>
    <t>1.4</t>
  </si>
  <si>
    <t>Nettoneuangebot an Erwerbspersonen im Inland in 1000</t>
  </si>
  <si>
    <t>Nettoneuangebot an Erwerbspersonen aus dem Ausland in 1000</t>
  </si>
  <si>
    <t>2.1.4</t>
  </si>
  <si>
    <t>2.2.4</t>
  </si>
  <si>
    <t>0 Militär</t>
  </si>
  <si>
    <t>1 Land-, Forst- und Tierwirtschaft und Gartenbau</t>
  </si>
  <si>
    <t>2 Rohstoffgewinnung, Produktion und Fertigung</t>
  </si>
  <si>
    <t>3 Bau, Architektur, Vermessung und Gebäudetechnik</t>
  </si>
  <si>
    <t>4 Naturwissenschaft, Geografie und Informatik</t>
  </si>
  <si>
    <t>5 Verkehr, Logistik, Schutz und Sicherheit</t>
  </si>
  <si>
    <t>6 Kaufmännische Dienstleistungen, Warenhandel, Vertrieb, Hotel und Tourismus</t>
  </si>
  <si>
    <t>7 Unternehmensorganisation, Buchhaltung, Recht und Verwaltung</t>
  </si>
  <si>
    <t>8 Gesundheit, Soziales, Lehre und Erziehung</t>
  </si>
  <si>
    <t>9 Sprach-, Literatur-, Geistes-, Gesellschafts- und Wirtschaftswissenschaften, Medien, Kunst, Kultur und Gestaltung</t>
  </si>
  <si>
    <t>0 Militär</t>
  </si>
  <si>
    <t>1 Land-, Forst- und Tierwirtschaft und Gartenbau</t>
  </si>
  <si>
    <t>2 Rohstoffgewinnung, Produktion und Fertigung</t>
  </si>
  <si>
    <t>3 Bau, Architektur, Vermessung und Gebäudetechnik</t>
  </si>
  <si>
    <t>4 Naturwissenschaft, Geografie und Informatik</t>
  </si>
  <si>
    <t>5 Verkehr, Logistik, Schutz und Sicherheit</t>
  </si>
  <si>
    <t>6 Kaufmännische Dienstleistungen, Warenhandel, Vertrieb, Hotel und Tourismus</t>
  </si>
  <si>
    <t>7 Unternehmensorganisation, Buchhaltung, Recht und Verwaltung</t>
  </si>
  <si>
    <t>8 Gesundheit, Soziales, Lehre und Erziehung</t>
  </si>
  <si>
    <t>9 Sprach-, Literatur-, Geistes-, Gesellschafts- und Wirtschaftswissenschaften, Medien, Kunst, Kultur und Gestaltung</t>
  </si>
  <si>
    <t>0 Militär</t>
  </si>
  <si>
    <t>1 Land-, Forst- und Tierwirtschaft und Gartenbau</t>
  </si>
  <si>
    <t>2 Rohstoffgewinnung, Produktion und Fertigung</t>
  </si>
  <si>
    <t>3 Bau, Architektur, Vermessung und Gebäudetechnik</t>
  </si>
  <si>
    <t>4 Naturwissenschaft, Geografie und Informatik</t>
  </si>
  <si>
    <t>5 Verkehr, Logistik, Schutz und Sicherheit</t>
  </si>
  <si>
    <t>6 Kaufmännische Dienstleistungen, Warenhandel, Vertrieb, Hotel und Tourismus</t>
  </si>
  <si>
    <t>7 Unternehmensorganisation, Buchhaltung, Recht und Verwaltung</t>
  </si>
  <si>
    <t>8 Gesundheit, Soziales, Lehre und Erziehung</t>
  </si>
  <si>
    <t>9 Sprach-, Literatur-, Geistes-, Gesellschafts- und Wirtschaftswissenschaften, Medien, Kunst, Kultur und Gestaltung</t>
  </si>
  <si>
    <t>01 Angehörige der regulären Streitkräfte</t>
  </si>
  <si>
    <t>11 Land-, Tier- und Forstwirtschaftsberufe</t>
  </si>
  <si>
    <t>12 Gartenbauberufe und Floristik</t>
  </si>
  <si>
    <t>21 Rohstoffgewinnung und -aufbereitung, Glas- und Keramikherstellung und -verarbeitung</t>
  </si>
  <si>
    <t>22 Kunststoffherstellung und -verarbeitung, Holzbe- und -verarbeitung</t>
  </si>
  <si>
    <t>23 Papier- und Druckberufe, technische Mediengestaltung</t>
  </si>
  <si>
    <t>24 Metallerzeugung und -bearbeitung, Metallbauberufe</t>
  </si>
  <si>
    <t>25 Maschinen- und Fahrzeugtechnikberufe</t>
  </si>
  <si>
    <t>26 Mechatronik-, Energie- und Elektroberufe</t>
  </si>
  <si>
    <t>27 Technische Forschungs-, Entwicklungs-, Konstruktions- und Produktionssteuerungsberufe</t>
  </si>
  <si>
    <t>28 Textil- und Lederberufe</t>
  </si>
  <si>
    <t>29 Lebensmittelherstellung und -verarbeitung</t>
  </si>
  <si>
    <t>31 Bauplanungs-, Architektur- und Vermessungsberufe</t>
  </si>
  <si>
    <t>32 Hoch- und Tiefbauberufe</t>
  </si>
  <si>
    <t>33 (Innen-)Ausbauberufe</t>
  </si>
  <si>
    <t>34 Gebäude- und versorgungstechnische Berufe</t>
  </si>
  <si>
    <t>41 Mathematik-, Biologie-, Chemie- und Physikberufe</t>
  </si>
  <si>
    <t>42 Geologie-, Geografie- und Umweltschutzberufe</t>
  </si>
  <si>
    <t>43 Informatik-, Informations- und Kommunikationstechnologieberufe</t>
  </si>
  <si>
    <t>51 Verkehrs- und Logistikberufe (außer Fahrzeugführung)</t>
  </si>
  <si>
    <t>52 Führer/innen von Fahrzeug- und Transportgeräten</t>
  </si>
  <si>
    <t>53 Schutz-, Sicherheits- und Überwachungsberufe</t>
  </si>
  <si>
    <t>54 Reinigungsberufe</t>
  </si>
  <si>
    <t>61 Einkaufs-, Vertriebs- und Handelsberufe</t>
  </si>
  <si>
    <t>62 Verkaufsberufe</t>
  </si>
  <si>
    <t>63 Tourismus-, Hotel- und Gaststättenberufe</t>
  </si>
  <si>
    <t>71 Berufe in Unternehmensführung und -organisation</t>
  </si>
  <si>
    <t>72 Berufe in Finanzdienstleistungen, Rechnungswesen und Steuerberatung</t>
  </si>
  <si>
    <t>73 Berufe in Recht und Verwaltung</t>
  </si>
  <si>
    <t>81 Medizinische Gesundheitsberufe</t>
  </si>
  <si>
    <t>82 Nichtmedizinische Gesundheits-, Körperpflege- und Wellnessberufe, Medizintechnik</t>
  </si>
  <si>
    <t>83 Erziehung, soziale und hauswirtschaftliche Berufe, Theologie</t>
  </si>
  <si>
    <t>84 Lehrende und ausbildende Berufe</t>
  </si>
  <si>
    <t>91 Sprach-, literatur-, geistes-, gesellschafts- und wirtschaftswissenschaftliche Berufe</t>
  </si>
  <si>
    <t>92 Werbung, Marketing, kaufmännische und redaktionelle Medienberufe</t>
  </si>
  <si>
    <t>93 Produktdesign und kunsthandwerkliche Berufe, bildende Kunst, Musikinstrumentenbau</t>
  </si>
  <si>
    <t>94 Darstellende und unterhaltende Berufe</t>
  </si>
  <si>
    <t>01 Angehörige der regulären Streitkräfte</t>
  </si>
  <si>
    <t>11 Land-, Tier- und Forstwirtschaftsberufe</t>
  </si>
  <si>
    <t>12 Gartenbauberufe und Floristik</t>
  </si>
  <si>
    <t>21 Rohstoffgewinnung und -aufbereitung, Glas- und Keramikherstellung und -verarbeitung</t>
  </si>
  <si>
    <t>22 Kunststoffherstellung und -verarbeitung, Holzbe- und -verarbeitung</t>
  </si>
  <si>
    <t>23 Papier- und Druckberufe, technische Mediengestaltung</t>
  </si>
  <si>
    <t>24 Metallerzeugung und -bearbeitung, Metallbauberufe</t>
  </si>
  <si>
    <t>25 Maschinen- und Fahrzeugtechnikberufe</t>
  </si>
  <si>
    <t>26 Mechatronik-, Energie- und Elektroberufe</t>
  </si>
  <si>
    <t>27 Technische Forschungs-, Entwicklungs-, Konstruktions- und Produktionssteuerungsberufe</t>
  </si>
  <si>
    <t>28 Textil- und Lederberufe</t>
  </si>
  <si>
    <t>29 Lebensmittelherstellung und -verarbeitung</t>
  </si>
  <si>
    <t>31 Bauplanungs-, Architektur- und Vermessungsberufe</t>
  </si>
  <si>
    <t>32 Hoch- und Tiefbauberufe</t>
  </si>
  <si>
    <t>33 (Innen-)Ausbauberufe</t>
  </si>
  <si>
    <t>34 Gebäude- und versorgungstechnische Berufe</t>
  </si>
  <si>
    <t>41 Mathematik-, Biologie-, Chemie- und Physikberufe</t>
  </si>
  <si>
    <t>42 Geologie-, Geografie- und Umweltschutzberufe</t>
  </si>
  <si>
    <t>43 Informatik-, Informations- und Kommunikationstechnologieberufe</t>
  </si>
  <si>
    <t>51 Verkehrs- und Logistikberufe (außer Fahrzeugführung)</t>
  </si>
  <si>
    <t>52 Führer/innen von Fahrzeug- und Transportgeräten</t>
  </si>
  <si>
    <t>53 Schutz-, Sicherheits- und Überwachungsberufe</t>
  </si>
  <si>
    <t>54 Reinigungsberufe</t>
  </si>
  <si>
    <t>61 Einkaufs-, Vertriebs- und Handelsberufe</t>
  </si>
  <si>
    <t>62 Verkaufsberufe</t>
  </si>
  <si>
    <t>63 Tourismus-, Hotel- und Gaststättenberufe</t>
  </si>
  <si>
    <t>71 Berufe in Unternehmensführung und -organisation</t>
  </si>
  <si>
    <t>72 Berufe in Finanzdienstleistungen, Rechnungswesen und Steuerberatung</t>
  </si>
  <si>
    <t>73 Berufe in Recht und Verwaltung</t>
  </si>
  <si>
    <t>81 Medizinische Gesundheitsberufe</t>
  </si>
  <si>
    <t>82 Nichtmedizinische Gesundheits-, Körperpflege- und Wellnessberufe, Medizintechnik</t>
  </si>
  <si>
    <t>83 Erziehung, soziale und hauswirtschaftliche Berufe, Theologie</t>
  </si>
  <si>
    <t>84 Lehrende und ausbildende Berufe</t>
  </si>
  <si>
    <t>91 Sprach-, literatur-, geistes-, gesellschafts- und wirtschaftswissenschaftliche Berufe</t>
  </si>
  <si>
    <t>92 Werbung, Marketing, kaufmännische und redaktionelle Medienberufe</t>
  </si>
  <si>
    <t>93 Produktdesign und kunsthandwerkliche Berufe, bildende Kunst, Musikinstrumentenbau</t>
  </si>
  <si>
    <t>94 Darstellende und unterhaltende Berufe</t>
  </si>
  <si>
    <t>Erwerbspersonen ohne erlernten Beruf</t>
  </si>
  <si>
    <t>2031 - 2035</t>
  </si>
  <si>
    <t>2036 - 2040</t>
  </si>
  <si>
    <t>2031-2035</t>
  </si>
  <si>
    <t>2036-2040</t>
  </si>
  <si>
    <t xml:space="preserve"> </t>
  </si>
  <si>
    <t xml:space="preserve">Quelle: Mikrozensus des Statistischen Bundesamtes, Berechnungen des QuBe-Projektes, achte Welle </t>
  </si>
  <si>
    <t>Nettoneuangebot an Erwerbspersonen aus dem Inland nach Qualifikationsniveaus 2024 bis 2040</t>
  </si>
  <si>
    <t>Nettoneuangebot an Erwerbspersonen aus dem Ausland nach Qualifikationsniveaus 2024 bis 2040</t>
  </si>
  <si>
    <t>Restbestand und aus dem Erwerbsleben ausscheidende Personen nach Qualifikationsniveaus von 2024 bis 2040</t>
  </si>
  <si>
    <t>Projektion der Erwerbspersonen nach Qualifikationsniveaus 2024 bis 2040</t>
  </si>
  <si>
    <t>Nettoneuangebot an Erwerbspersonen nach erlernten Beruf (Berufsbereiche) aus dem Inland (Bildungssystem) von 2024 bis 2040</t>
  </si>
  <si>
    <t>Nettoneuangebot an Erwerbspersonen nach erlernten Beruf (Berufsbereiche) aus dem Ausland (Wanderungen) von 2024 bis 2040</t>
  </si>
  <si>
    <t>Aus dem Erwerbsleben ausscheidende Personen nach erlerntem Beruf (Berufsbereiche) von 2024 bis 2040</t>
  </si>
  <si>
    <t>Projektion der Erwerbspersonen nach erlerntem Beruf  (Berufsbereiche) von 2024 bis 2040</t>
  </si>
  <si>
    <t>Nettoneuangebot an Erwerbspersonen nach erlernten Beruf (Berufshauptgruppen) aus dem Inland (Bildungssystem) von 2024 bis 2040</t>
  </si>
  <si>
    <t>Nettoneuangebot an Erwerbspersonen nach erlernten Beruf (Berufshauptgruppen) aus dem Ausland (Wanderungen) von 2024 bis 2040</t>
  </si>
  <si>
    <t>Aus dem Erwerbsleben ausscheidende Personen nach erlerntem Beruf (Berufshauptgruppen) von 2024 bis 2040</t>
  </si>
  <si>
    <t>Projektion der Erwerbspersonen nach erlerntem Beruf  (Berufshauptgruppen) von 2024 bis 2040</t>
  </si>
  <si>
    <t>1.1 Nettoneuangebot an Erwerbspersonen aus dem Inland nach Qualifikationsniveaus 2024 bis 2040</t>
  </si>
  <si>
    <t>1.2 Nettoneuangebot an Erwerbspersonen aus dem Ausland nach Qualifikationsniveaus 2024 bis 2040</t>
  </si>
  <si>
    <t>1.3 Restbestand und aus dem Erwerbsleben ausscheidende Personen nach Qualifikationsniveaus von 2024 bis 2040</t>
  </si>
  <si>
    <t>2.1.1 Nettoneuangebot an Erwerbspersonen nach erlernten Beruf (Berufsbereiche) aus dem Inland (Bildungssystem) von 2024 bis 2040</t>
  </si>
  <si>
    <t>2.1.2 Nettoneuangebot an Erwerbspersonen nach erlernten Beruf (Berufsbereiche) aus dem Ausland (Wanderungen) von 2024 bis 2040</t>
  </si>
  <si>
    <t>2.1.3 Aus dem Erwerbsleben ausscheidende Personen nach erlerntem Beruf (Berufsbereiche) von 2024 bis 2040</t>
  </si>
  <si>
    <t>2.2.1 Nettoneuangebot an Erwerbspersonen nach erlernten Beruf (Berufshauptgruppen) aus dem Inland (Bildungssystem) von 2024 bis 2040</t>
  </si>
  <si>
    <t>2.2.2 Nettoneuangebot an Erwerbspersonen nach erlernten Beruf (Berufshauptgruppen) aus dem Ausland (Wanderungen) von 2024 bis 2040</t>
  </si>
  <si>
    <t>2.2.3 Aus dem Erwerbsleben ausscheidende Personen nach erlerntem Beruf (Berufshauptgruppen) von 2024 bis 2040</t>
  </si>
  <si>
    <t>2024 - 2030</t>
  </si>
  <si>
    <t>2024 - 2040</t>
  </si>
  <si>
    <t>2024-2040</t>
  </si>
  <si>
    <t>2024-2030</t>
  </si>
  <si>
    <t>2023-2040</t>
  </si>
  <si>
    <t>1.4 Projektion der Erwerbspersonen nach Qualifikationsniveaus 2023 bis 2040</t>
  </si>
  <si>
    <t>2.1.4 Projektion der Erwerbspersonen nach erlerntem Beruf  (Berufsbereiche) von 2023 bis 2040</t>
  </si>
  <si>
    <t>2.2.4 Projektion der Erwerbspersonen nach erlerntem Beruf  (Berufshauptgruppen) von 2023 bis 2040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</si>
</sst>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#,##0\ _D_M"/>
    <numFmt numFmtId="165" formatCode="#,##0.0\ _D_M"/>
    <numFmt numFmtId="166" formatCode="\ \ \ @\ *."/>
    <numFmt numFmtId="167" formatCode="#,##0_ ;[Red]\-#,##0\ "/>
    <numFmt numFmtId="168" formatCode="#,##0.000\ _D_M"/>
    <numFmt numFmtId="169" formatCode="0.0000000"/>
    <numFmt numFmtId="170" formatCode="#,##0.000"/>
  </numFmts>
  <fonts count="1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9"/>
      <color theme="1"/>
      <name val="Arial Narrow"/>
      <family val="2"/>
    </font>
    <font>
      <sz val="10"/>
      <name val="Arial"/>
      <family val="2"/>
    </font>
    <font>
      <sz val="8"/>
      <name val="Arial"/>
      <family val="2"/>
    </font>
    <font>
      <b/>
      <sz val="12"/>
      <color theme="1"/>
      <name val="Calibri"/>
      <family val="2"/>
      <scheme val="minor"/>
    </font>
    <font>
      <b/>
      <sz val="14"/>
      <color rgb="FF002060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9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sz val="10"/>
      <color theme="1"/>
      <name val="Calibri"/>
      <family val="2"/>
      <scheme val="minor"/>
    </font>
    <font>
      <vertAlign val="superscript"/>
      <sz val="10"/>
      <name val="Calibri"/>
      <family val="2"/>
      <scheme val="minor"/>
    </font>
    <font>
      <vertAlign val="superscript"/>
      <sz val="9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2"/>
        <bgColor indexed="64"/>
      </patternFill>
    </fill>
    <fill>
      <patternFill patternType="solid">
        <fgColor theme="0" tint="-4.9501022370067448E-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double">
        <color indexed="64"/>
      </bottom>
      <diagonal/>
    </border>
  </borders>
  <cellStyleXfs count="11">
    <xf numFmtId="0" fontId="0" fillId="0" borderId="0"/>
    <xf numFmtId="0" fontId="3" fillId="0" borderId="0"/>
    <xf numFmtId="0" fontId="4" fillId="0" borderId="0"/>
    <xf numFmtId="0" fontId="4" fillId="0" borderId="0"/>
    <xf numFmtId="166" fontId="5" fillId="0" borderId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0" fontId="3" fillId="0" borderId="0"/>
    <xf numFmtId="0" fontId="4" fillId="0" borderId="0"/>
    <xf numFmtId="0" fontId="1" fillId="0" borderId="0"/>
    <xf numFmtId="0" fontId="8" fillId="0" borderId="0" applyNumberFormat="0" applyFill="0" applyBorder="0" applyAlignment="0" applyProtection="0"/>
  </cellStyleXfs>
  <cellXfs count="139">
    <xf numFmtId="0" fontId="0" fillId="0" borderId="0" xfId="0"/>
    <xf numFmtId="0" fontId="2" fillId="0" borderId="0" xfId="0" applyFont="1" applyBorder="1" applyAlignment="1">
      <alignment horizontal="center" textRotation="90" wrapText="1"/>
    </xf>
    <xf numFmtId="0" fontId="2" fillId="0" borderId="0" xfId="0" applyFont="1" applyFill="1" applyBorder="1" applyAlignment="1">
      <alignment horizontal="left" vertical="center" wrapText="1"/>
    </xf>
    <xf numFmtId="0" fontId="6" fillId="0" borderId="0" xfId="0" applyFont="1"/>
    <xf numFmtId="0" fontId="7" fillId="0" borderId="0" xfId="0" applyFont="1"/>
    <xf numFmtId="0" fontId="0" fillId="4" borderId="0" xfId="0" applyFill="1" applyBorder="1"/>
    <xf numFmtId="49" fontId="0" fillId="4" borderId="0" xfId="0" applyNumberFormat="1" applyFill="1" applyBorder="1"/>
    <xf numFmtId="0" fontId="7" fillId="4" borderId="8" xfId="0" applyFont="1" applyFill="1" applyBorder="1"/>
    <xf numFmtId="0" fontId="0" fillId="4" borderId="9" xfId="0" applyFill="1" applyBorder="1"/>
    <xf numFmtId="0" fontId="0" fillId="4" borderId="10" xfId="0" applyFill="1" applyBorder="1"/>
    <xf numFmtId="0" fontId="0" fillId="4" borderId="11" xfId="0" applyFill="1" applyBorder="1"/>
    <xf numFmtId="0" fontId="0" fillId="4" borderId="12" xfId="0" applyFill="1" applyBorder="1"/>
    <xf numFmtId="49" fontId="0" fillId="4" borderId="7" xfId="0" applyNumberFormat="1" applyFill="1" applyBorder="1"/>
    <xf numFmtId="0" fontId="0" fillId="4" borderId="7" xfId="0" applyFill="1" applyBorder="1"/>
    <xf numFmtId="0" fontId="0" fillId="4" borderId="13" xfId="0" applyFill="1" applyBorder="1"/>
    <xf numFmtId="0" fontId="2" fillId="4" borderId="11" xfId="0" applyFont="1" applyFill="1" applyBorder="1"/>
    <xf numFmtId="0" fontId="2" fillId="4" borderId="0" xfId="0" applyFont="1" applyFill="1" applyBorder="1"/>
    <xf numFmtId="49" fontId="2" fillId="4" borderId="0" xfId="0" applyNumberFormat="1" applyFont="1" applyFill="1" applyBorder="1"/>
    <xf numFmtId="49" fontId="8" fillId="4" borderId="0" xfId="10" applyNumberFormat="1" applyFill="1" applyBorder="1"/>
    <xf numFmtId="0" fontId="1" fillId="0" borderId="0" xfId="0" applyFont="1"/>
    <xf numFmtId="164" fontId="1" fillId="0" borderId="0" xfId="0" applyNumberFormat="1" applyFont="1"/>
    <xf numFmtId="165" fontId="1" fillId="0" borderId="0" xfId="0" applyNumberFormat="1" applyFont="1"/>
    <xf numFmtId="0" fontId="9" fillId="0" borderId="0" xfId="1" applyFont="1"/>
    <xf numFmtId="0" fontId="0" fillId="0" borderId="0" xfId="0" applyFont="1"/>
    <xf numFmtId="0" fontId="12" fillId="0" borderId="0" xfId="0" applyFont="1" applyBorder="1" applyAlignment="1">
      <alignment horizontal="center" textRotation="90" wrapText="1"/>
    </xf>
    <xf numFmtId="0" fontId="0" fillId="0" borderId="0" xfId="0" applyFont="1" applyBorder="1" applyAlignment="1">
      <alignment horizontal="center" textRotation="90" wrapText="1"/>
    </xf>
    <xf numFmtId="3" fontId="12" fillId="0" borderId="0" xfId="0" applyNumberFormat="1" applyFont="1" applyBorder="1" applyAlignment="1">
      <alignment horizontal="center" textRotation="90" wrapText="1"/>
    </xf>
    <xf numFmtId="0" fontId="0" fillId="0" borderId="0" xfId="0" applyFont="1" applyBorder="1"/>
    <xf numFmtId="3" fontId="12" fillId="0" borderId="0" xfId="0" applyNumberFormat="1" applyFont="1" applyBorder="1" applyAlignment="1">
      <alignment horizontal="center" vertical="center"/>
    </xf>
    <xf numFmtId="3" fontId="12" fillId="0" borderId="0" xfId="0" quotePrefix="1" applyNumberFormat="1" applyFont="1" applyBorder="1" applyAlignment="1">
      <alignment horizontal="center" vertical="center"/>
    </xf>
    <xf numFmtId="3" fontId="12" fillId="0" borderId="0" xfId="0" applyNumberFormat="1" applyFont="1" applyFill="1" applyBorder="1" applyAlignment="1">
      <alignment horizontal="center" vertical="center"/>
    </xf>
    <xf numFmtId="3" fontId="12" fillId="0" borderId="0" xfId="0" quotePrefix="1" applyNumberFormat="1" applyFont="1" applyFill="1" applyBorder="1" applyAlignment="1">
      <alignment horizontal="center" vertical="center"/>
    </xf>
    <xf numFmtId="0" fontId="0" fillId="0" borderId="0" xfId="0" applyFont="1" applyFill="1"/>
    <xf numFmtId="0" fontId="12" fillId="0" borderId="0" xfId="0" applyFont="1"/>
    <xf numFmtId="0" fontId="12" fillId="0" borderId="0" xfId="0" applyFont="1" applyFill="1" applyBorder="1" applyAlignment="1">
      <alignment horizontal="left" vertical="center" wrapText="1"/>
    </xf>
    <xf numFmtId="3" fontId="9" fillId="0" borderId="0" xfId="0" applyNumberFormat="1" applyFont="1" applyFill="1" applyBorder="1" applyAlignment="1">
      <alignment horizontal="center" vertical="center"/>
    </xf>
    <xf numFmtId="0" fontId="0" fillId="0" borderId="0" xfId="0" applyFont="1" applyFill="1" applyBorder="1" applyAlignment="1">
      <alignment vertical="center"/>
    </xf>
    <xf numFmtId="0" fontId="0" fillId="0" borderId="16" xfId="0" applyFont="1" applyBorder="1" applyAlignment="1">
      <alignment horizontal="center" vertical="center"/>
    </xf>
    <xf numFmtId="0" fontId="0" fillId="2" borderId="16" xfId="0" applyFont="1" applyFill="1" applyBorder="1" applyAlignment="1">
      <alignment horizontal="center" vertical="center"/>
    </xf>
    <xf numFmtId="0" fontId="0" fillId="0" borderId="5" xfId="0" applyFont="1" applyBorder="1" applyAlignment="1">
      <alignment horizontal="left" vertical="center" wrapText="1"/>
    </xf>
    <xf numFmtId="3" fontId="0" fillId="0" borderId="5" xfId="0" applyNumberFormat="1" applyFont="1" applyBorder="1" applyAlignment="1">
      <alignment horizontal="center" vertical="center"/>
    </xf>
    <xf numFmtId="3" fontId="0" fillId="2" borderId="5" xfId="0" applyNumberFormat="1" applyFont="1" applyFill="1" applyBorder="1" applyAlignment="1">
      <alignment horizontal="center" vertical="center"/>
    </xf>
    <xf numFmtId="0" fontId="0" fillId="3" borderId="1" xfId="0" applyFont="1" applyFill="1" applyBorder="1" applyAlignment="1">
      <alignment horizontal="left" vertical="center" wrapText="1"/>
    </xf>
    <xf numFmtId="3" fontId="0" fillId="3" borderId="1" xfId="0" applyNumberFormat="1" applyFont="1" applyFill="1" applyBorder="1" applyAlignment="1">
      <alignment horizontal="center" vertical="center"/>
    </xf>
    <xf numFmtId="3" fontId="0" fillId="2" borderId="1" xfId="0" applyNumberFormat="1" applyFont="1" applyFill="1" applyBorder="1" applyAlignment="1">
      <alignment horizontal="center" vertical="center"/>
    </xf>
    <xf numFmtId="0" fontId="0" fillId="0" borderId="1" xfId="0" applyFont="1" applyBorder="1" applyAlignment="1">
      <alignment horizontal="left" vertical="center" wrapText="1"/>
    </xf>
    <xf numFmtId="3" fontId="0" fillId="0" borderId="1" xfId="0" applyNumberFormat="1" applyFont="1" applyBorder="1" applyAlignment="1">
      <alignment horizontal="center" vertical="center"/>
    </xf>
    <xf numFmtId="1" fontId="1" fillId="0" borderId="0" xfId="0" applyNumberFormat="1" applyFont="1"/>
    <xf numFmtId="0" fontId="0" fillId="3" borderId="17" xfId="0" applyFont="1" applyFill="1" applyBorder="1" applyAlignment="1">
      <alignment horizontal="left" vertical="center" wrapText="1"/>
    </xf>
    <xf numFmtId="3" fontId="0" fillId="3" borderId="17" xfId="0" applyNumberFormat="1" applyFont="1" applyFill="1" applyBorder="1" applyAlignment="1">
      <alignment horizontal="center" vertical="center"/>
    </xf>
    <xf numFmtId="3" fontId="0" fillId="2" borderId="17" xfId="0" applyNumberFormat="1" applyFont="1" applyFill="1" applyBorder="1" applyAlignment="1">
      <alignment horizontal="center" vertical="center"/>
    </xf>
    <xf numFmtId="0" fontId="0" fillId="0" borderId="17" xfId="0" applyFont="1" applyBorder="1" applyAlignment="1">
      <alignment horizontal="left" vertical="center" wrapText="1"/>
    </xf>
    <xf numFmtId="3" fontId="0" fillId="0" borderId="17" xfId="0" applyNumberFormat="1" applyFont="1" applyBorder="1" applyAlignment="1">
      <alignment horizontal="center" vertical="center"/>
    </xf>
    <xf numFmtId="0" fontId="0" fillId="0" borderId="16" xfId="0" applyFont="1" applyBorder="1" applyAlignment="1">
      <alignment horizontal="left" vertical="center" wrapText="1"/>
    </xf>
    <xf numFmtId="3" fontId="0" fillId="0" borderId="16" xfId="0" applyNumberFormat="1" applyFont="1" applyBorder="1" applyAlignment="1">
      <alignment horizontal="center" vertical="center"/>
    </xf>
    <xf numFmtId="0" fontId="0" fillId="3" borderId="18" xfId="0" applyFont="1" applyFill="1" applyBorder="1" applyAlignment="1">
      <alignment horizontal="left" vertical="center" wrapText="1"/>
    </xf>
    <xf numFmtId="3" fontId="0" fillId="3" borderId="18" xfId="0" applyNumberFormat="1" applyFont="1" applyFill="1" applyBorder="1" applyAlignment="1">
      <alignment horizontal="center" vertical="center"/>
    </xf>
    <xf numFmtId="3" fontId="0" fillId="2" borderId="18" xfId="0" applyNumberFormat="1" applyFont="1" applyFill="1" applyBorder="1" applyAlignment="1">
      <alignment horizontal="center" vertical="center"/>
    </xf>
    <xf numFmtId="0" fontId="0" fillId="3" borderId="16" xfId="0" applyFont="1" applyFill="1" applyBorder="1" applyAlignment="1">
      <alignment horizontal="left" vertical="center" wrapText="1"/>
    </xf>
    <xf numFmtId="3" fontId="0" fillId="3" borderId="16" xfId="0" applyNumberFormat="1" applyFont="1" applyFill="1" applyBorder="1" applyAlignment="1">
      <alignment horizontal="center" vertical="center"/>
    </xf>
    <xf numFmtId="0" fontId="0" fillId="0" borderId="18" xfId="0" applyFont="1" applyBorder="1" applyAlignment="1">
      <alignment horizontal="left" vertical="center" wrapText="1"/>
    </xf>
    <xf numFmtId="3" fontId="0" fillId="0" borderId="18" xfId="0" applyNumberFormat="1" applyFont="1" applyBorder="1" applyAlignment="1">
      <alignment horizontal="center" vertical="center"/>
    </xf>
    <xf numFmtId="49" fontId="0" fillId="4" borderId="11" xfId="0" applyNumberFormat="1" applyFill="1" applyBorder="1"/>
    <xf numFmtId="0" fontId="0" fillId="0" borderId="16" xfId="0" applyFont="1" applyFill="1" applyBorder="1" applyAlignment="1">
      <alignment horizontal="left" vertical="center" wrapText="1"/>
    </xf>
    <xf numFmtId="3" fontId="0" fillId="0" borderId="16" xfId="0" applyNumberFormat="1" applyFont="1" applyFill="1" applyBorder="1" applyAlignment="1">
      <alignment horizontal="center" vertical="center"/>
    </xf>
    <xf numFmtId="0" fontId="2" fillId="2" borderId="14" xfId="0" applyFont="1" applyFill="1" applyBorder="1"/>
    <xf numFmtId="167" fontId="0" fillId="2" borderId="5" xfId="0" applyNumberFormat="1" applyFont="1" applyFill="1" applyBorder="1" applyAlignment="1">
      <alignment horizontal="center" vertical="center"/>
    </xf>
    <xf numFmtId="167" fontId="0" fillId="2" borderId="1" xfId="0" applyNumberFormat="1" applyFont="1" applyFill="1" applyBorder="1" applyAlignment="1">
      <alignment horizontal="center" vertical="center"/>
    </xf>
    <xf numFmtId="167" fontId="0" fillId="2" borderId="17" xfId="0" applyNumberFormat="1" applyFont="1" applyFill="1" applyBorder="1" applyAlignment="1">
      <alignment horizontal="center" vertical="center"/>
    </xf>
    <xf numFmtId="167" fontId="0" fillId="2" borderId="18" xfId="0" applyNumberFormat="1" applyFont="1" applyFill="1" applyBorder="1" applyAlignment="1">
      <alignment horizontal="center" vertical="center"/>
    </xf>
    <xf numFmtId="167" fontId="0" fillId="2" borderId="16" xfId="0" applyNumberFormat="1" applyFont="1" applyFill="1" applyBorder="1" applyAlignment="1">
      <alignment horizontal="center" vertical="center"/>
    </xf>
    <xf numFmtId="0" fontId="0" fillId="4" borderId="16" xfId="0" applyFont="1" applyFill="1" applyBorder="1" applyAlignment="1">
      <alignment horizontal="left" vertical="center" wrapText="1"/>
    </xf>
    <xf numFmtId="3" fontId="0" fillId="4" borderId="16" xfId="0" applyNumberFormat="1" applyFont="1" applyFill="1" applyBorder="1" applyAlignment="1">
      <alignment horizontal="center" vertical="center"/>
    </xf>
    <xf numFmtId="0" fontId="11" fillId="4" borderId="3" xfId="3" applyFont="1" applyFill="1" applyBorder="1" applyAlignment="1"/>
    <xf numFmtId="0" fontId="2" fillId="2" borderId="17" xfId="0" applyFont="1" applyFill="1" applyBorder="1" applyAlignment="1">
      <alignment horizontal="center"/>
    </xf>
    <xf numFmtId="0" fontId="11" fillId="4" borderId="15" xfId="3" applyFont="1" applyFill="1" applyBorder="1" applyAlignment="1">
      <alignment horizontal="center"/>
    </xf>
    <xf numFmtId="49" fontId="0" fillId="0" borderId="0" xfId="0" applyNumberFormat="1" applyFill="1" applyBorder="1"/>
    <xf numFmtId="0" fontId="8" fillId="0" borderId="0" xfId="10"/>
    <xf numFmtId="0" fontId="7" fillId="4" borderId="0" xfId="1" applyFont="1" applyFill="1"/>
    <xf numFmtId="0" fontId="1" fillId="4" borderId="0" xfId="0" applyFont="1" applyFill="1"/>
    <xf numFmtId="0" fontId="10" fillId="4" borderId="1" xfId="2" applyFont="1" applyFill="1" applyBorder="1" applyAlignment="1">
      <alignment horizontal="center" vertical="center" wrapText="1"/>
    </xf>
    <xf numFmtId="0" fontId="11" fillId="4" borderId="2" xfId="2" applyFont="1" applyFill="1" applyBorder="1" applyAlignment="1">
      <alignment horizontal="center" vertical="center" wrapText="1"/>
    </xf>
    <xf numFmtId="0" fontId="11" fillId="4" borderId="1" xfId="2" applyFont="1" applyFill="1" applyBorder="1" applyAlignment="1">
      <alignment horizontal="center" vertical="center" wrapText="1"/>
    </xf>
    <xf numFmtId="0" fontId="1" fillId="4" borderId="1" xfId="0" applyFont="1" applyFill="1" applyBorder="1"/>
    <xf numFmtId="0" fontId="11" fillId="4" borderId="3" xfId="2" applyFont="1" applyFill="1" applyBorder="1" applyAlignment="1">
      <alignment horizontal="center"/>
    </xf>
    <xf numFmtId="0" fontId="11" fillId="4" borderId="4" xfId="3" applyFont="1" applyFill="1" applyBorder="1" applyAlignment="1">
      <alignment horizontal="center"/>
    </xf>
    <xf numFmtId="164" fontId="11" fillId="4" borderId="0" xfId="3" applyNumberFormat="1" applyFont="1" applyFill="1" applyBorder="1" applyAlignment="1">
      <alignment horizontal="center"/>
    </xf>
    <xf numFmtId="164" fontId="11" fillId="4" borderId="4" xfId="3" applyNumberFormat="1" applyFont="1" applyFill="1" applyBorder="1" applyAlignment="1">
      <alignment horizontal="center"/>
    </xf>
    <xf numFmtId="164" fontId="11" fillId="4" borderId="15" xfId="3" applyNumberFormat="1" applyFont="1" applyFill="1" applyBorder="1" applyAlignment="1">
      <alignment horizontal="center"/>
    </xf>
    <xf numFmtId="164" fontId="11" fillId="4" borderId="2" xfId="3" applyNumberFormat="1" applyFont="1" applyFill="1" applyBorder="1" applyAlignment="1">
      <alignment horizontal="center"/>
    </xf>
    <xf numFmtId="164" fontId="11" fillId="4" borderId="1" xfId="3" applyNumberFormat="1" applyFont="1" applyFill="1" applyBorder="1" applyAlignment="1">
      <alignment horizontal="center"/>
    </xf>
    <xf numFmtId="0" fontId="11" fillId="4" borderId="12" xfId="3" applyFont="1" applyFill="1" applyBorder="1" applyAlignment="1"/>
    <xf numFmtId="0" fontId="11" fillId="4" borderId="8" xfId="3" applyFont="1" applyFill="1" applyBorder="1" applyAlignment="1">
      <alignment horizontal="center"/>
    </xf>
    <xf numFmtId="165" fontId="11" fillId="4" borderId="8" xfId="3" applyNumberFormat="1" applyFont="1" applyFill="1" applyBorder="1" applyAlignment="1">
      <alignment horizontal="center"/>
    </xf>
    <xf numFmtId="165" fontId="11" fillId="4" borderId="9" xfId="3" applyNumberFormat="1" applyFont="1" applyFill="1" applyBorder="1" applyAlignment="1">
      <alignment horizontal="center"/>
    </xf>
    <xf numFmtId="164" fontId="11" fillId="4" borderId="14" xfId="3" applyNumberFormat="1" applyFont="1" applyFill="1" applyBorder="1" applyAlignment="1">
      <alignment horizontal="center"/>
    </xf>
    <xf numFmtId="0" fontId="11" fillId="4" borderId="11" xfId="3" applyFont="1" applyFill="1" applyBorder="1" applyAlignment="1">
      <alignment horizontal="center"/>
    </xf>
    <xf numFmtId="165" fontId="11" fillId="4" borderId="11" xfId="3" applyNumberFormat="1" applyFont="1" applyFill="1" applyBorder="1" applyAlignment="1">
      <alignment horizontal="center"/>
    </xf>
    <xf numFmtId="165" fontId="11" fillId="4" borderId="0" xfId="3" applyNumberFormat="1" applyFont="1" applyFill="1" applyBorder="1" applyAlignment="1">
      <alignment horizontal="center"/>
    </xf>
    <xf numFmtId="0" fontId="11" fillId="4" borderId="6" xfId="3" applyFont="1" applyFill="1" applyBorder="1" applyAlignment="1">
      <alignment horizontal="center"/>
    </xf>
    <xf numFmtId="165" fontId="11" fillId="4" borderId="15" xfId="3" applyNumberFormat="1" applyFont="1" applyFill="1" applyBorder="1" applyAlignment="1">
      <alignment horizontal="center"/>
    </xf>
    <xf numFmtId="165" fontId="11" fillId="4" borderId="2" xfId="3" applyNumberFormat="1" applyFont="1" applyFill="1" applyBorder="1" applyAlignment="1">
      <alignment horizontal="center"/>
    </xf>
    <xf numFmtId="0" fontId="9" fillId="4" borderId="0" xfId="1" applyFont="1" applyFill="1"/>
    <xf numFmtId="165" fontId="11" fillId="4" borderId="14" xfId="3" applyNumberFormat="1" applyFont="1" applyFill="1" applyBorder="1" applyAlignment="1">
      <alignment horizontal="center"/>
    </xf>
    <xf numFmtId="165" fontId="11" fillId="4" borderId="4" xfId="3" applyNumberFormat="1" applyFont="1" applyFill="1" applyBorder="1" applyAlignment="1">
      <alignment horizontal="center"/>
    </xf>
    <xf numFmtId="165" fontId="11" fillId="4" borderId="1" xfId="3" applyNumberFormat="1" applyFont="1" applyFill="1" applyBorder="1" applyAlignment="1">
      <alignment horizontal="center"/>
    </xf>
    <xf numFmtId="0" fontId="11" fillId="4" borderId="1" xfId="3" applyFont="1" applyFill="1" applyBorder="1" applyAlignment="1">
      <alignment horizontal="center"/>
    </xf>
    <xf numFmtId="0" fontId="11" fillId="4" borderId="14" xfId="3" applyFont="1" applyFill="1" applyBorder="1" applyAlignment="1">
      <alignment horizontal="center"/>
    </xf>
    <xf numFmtId="164" fontId="11" fillId="4" borderId="10" xfId="3" applyNumberFormat="1" applyFont="1" applyFill="1" applyBorder="1" applyAlignment="1">
      <alignment horizontal="center"/>
    </xf>
    <xf numFmtId="165" fontId="11" fillId="4" borderId="12" xfId="3" applyNumberFormat="1" applyFont="1" applyFill="1" applyBorder="1" applyAlignment="1">
      <alignment horizontal="center"/>
    </xf>
    <xf numFmtId="0" fontId="11" fillId="4" borderId="5" xfId="3" applyFont="1" applyFill="1" applyBorder="1" applyAlignment="1">
      <alignment horizontal="center"/>
    </xf>
    <xf numFmtId="165" fontId="11" fillId="4" borderId="7" xfId="3" applyNumberFormat="1" applyFont="1" applyFill="1" applyBorder="1" applyAlignment="1">
      <alignment horizontal="center"/>
    </xf>
    <xf numFmtId="165" fontId="11" fillId="4" borderId="13" xfId="3" applyNumberFormat="1" applyFont="1" applyFill="1" applyBorder="1" applyAlignment="1">
      <alignment horizontal="center"/>
    </xf>
    <xf numFmtId="0" fontId="14" fillId="4" borderId="0" xfId="0" applyFont="1" applyFill="1"/>
    <xf numFmtId="164" fontId="1" fillId="4" borderId="0" xfId="0" applyNumberFormat="1" applyFont="1" applyFill="1"/>
    <xf numFmtId="164" fontId="11" fillId="4" borderId="5" xfId="3" applyNumberFormat="1" applyFont="1" applyFill="1" applyBorder="1" applyAlignment="1">
      <alignment horizontal="center"/>
    </xf>
    <xf numFmtId="165" fontId="11" fillId="4" borderId="10" xfId="3" applyNumberFormat="1" applyFont="1" applyFill="1" applyBorder="1" applyAlignment="1">
      <alignment horizontal="center"/>
    </xf>
    <xf numFmtId="164" fontId="11" fillId="4" borderId="12" xfId="3" applyNumberFormat="1" applyFont="1" applyFill="1" applyBorder="1" applyAlignment="1">
      <alignment horizontal="center"/>
    </xf>
    <xf numFmtId="165" fontId="11" fillId="4" borderId="6" xfId="3" applyNumberFormat="1" applyFont="1" applyFill="1" applyBorder="1" applyAlignment="1">
      <alignment horizontal="center"/>
    </xf>
    <xf numFmtId="164" fontId="11" fillId="4" borderId="13" xfId="3" applyNumberFormat="1" applyFont="1" applyFill="1" applyBorder="1" applyAlignment="1">
      <alignment horizontal="center"/>
    </xf>
    <xf numFmtId="49" fontId="0" fillId="4" borderId="6" xfId="0" applyNumberFormat="1" applyFill="1" applyBorder="1"/>
    <xf numFmtId="49" fontId="8" fillId="4" borderId="7" xfId="10" applyNumberFormat="1" applyFill="1" applyBorder="1"/>
    <xf numFmtId="3" fontId="12" fillId="0" borderId="0" xfId="0" applyNumberFormat="1" applyFont="1" applyFill="1" applyBorder="1" applyAlignment="1">
      <alignment horizontal="left" vertical="center" wrapText="1"/>
    </xf>
    <xf numFmtId="0" fontId="2" fillId="0" borderId="15" xfId="0" applyFont="1" applyBorder="1" applyAlignment="1">
      <alignment horizontal="center"/>
    </xf>
    <xf numFmtId="0" fontId="2" fillId="0" borderId="2" xfId="0" applyFont="1" applyBorder="1" applyAlignment="1">
      <alignment horizontal="center"/>
    </xf>
    <xf numFmtId="168" fontId="1" fillId="0" borderId="0" xfId="0" applyNumberFormat="1" applyFont="1"/>
    <xf numFmtId="169" fontId="1" fillId="0" borderId="0" xfId="0" applyNumberFormat="1" applyFont="1"/>
    <xf numFmtId="170" fontId="12" fillId="0" borderId="0" xfId="0" applyNumberFormat="1" applyFont="1" applyBorder="1" applyAlignment="1">
      <alignment horizontal="center" textRotation="90" wrapText="1"/>
    </xf>
    <xf numFmtId="0" fontId="11" fillId="4" borderId="2" xfId="2" applyFont="1" applyFill="1" applyBorder="1" applyAlignment="1">
      <alignment horizontal="center"/>
    </xf>
    <xf numFmtId="0" fontId="11" fillId="4" borderId="15" xfId="3" applyFont="1" applyFill="1" applyBorder="1" applyAlignment="1">
      <alignment horizontal="center"/>
    </xf>
    <xf numFmtId="0" fontId="11" fillId="4" borderId="2" xfId="3" applyFont="1" applyFill="1" applyBorder="1" applyAlignment="1">
      <alignment horizontal="center"/>
    </xf>
    <xf numFmtId="0" fontId="11" fillId="4" borderId="0" xfId="3" applyFont="1" applyFill="1" applyBorder="1" applyAlignment="1">
      <alignment horizontal="center"/>
    </xf>
    <xf numFmtId="0" fontId="11" fillId="4" borderId="15" xfId="2" applyFont="1" applyFill="1" applyBorder="1" applyAlignment="1">
      <alignment horizontal="center"/>
    </xf>
    <xf numFmtId="0" fontId="11" fillId="4" borderId="3" xfId="3" applyFont="1" applyFill="1" applyBorder="1" applyAlignment="1">
      <alignment horizontal="center"/>
    </xf>
    <xf numFmtId="0" fontId="2" fillId="0" borderId="14" xfId="0" applyFont="1" applyBorder="1" applyAlignment="1">
      <alignment horizontal="center" vertical="center" wrapText="1"/>
    </xf>
    <xf numFmtId="0" fontId="2" fillId="0" borderId="16" xfId="0" applyFont="1" applyBorder="1" applyAlignment="1">
      <alignment horizontal="center" vertical="center" wrapText="1"/>
    </xf>
    <xf numFmtId="0" fontId="2" fillId="0" borderId="15" xfId="0" applyFont="1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</cellXfs>
  <cellStyles count="11">
    <cellStyle name="3mitP" xfId="4" xr:uid="{00000000-0005-0000-0000-000000000000}"/>
    <cellStyle name="Link" xfId="10" builtinId="8"/>
    <cellStyle name="Prozent 2" xfId="5" xr:uid="{00000000-0005-0000-0000-000002000000}"/>
    <cellStyle name="Prozent 3" xfId="6" xr:uid="{00000000-0005-0000-0000-000003000000}"/>
    <cellStyle name="Standard" xfId="0" builtinId="0"/>
    <cellStyle name="Standard 2" xfId="1" xr:uid="{00000000-0005-0000-0000-000005000000}"/>
    <cellStyle name="Standard 2 2" xfId="7" xr:uid="{00000000-0005-0000-0000-000006000000}"/>
    <cellStyle name="Standard 2 3" xfId="8" xr:uid="{00000000-0005-0000-0000-000007000000}"/>
    <cellStyle name="Standard 3" xfId="2" xr:uid="{00000000-0005-0000-0000-000008000000}"/>
    <cellStyle name="Standard 3 2" xfId="3" xr:uid="{00000000-0005-0000-0000-000009000000}"/>
    <cellStyle name="Standard 4" xfId="9" xr:uid="{00000000-0005-0000-0000-00000A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5</xdr:col>
      <xdr:colOff>128866</xdr:colOff>
      <xdr:row>8</xdr:row>
      <xdr:rowOff>0</xdr:rowOff>
    </xdr:to>
    <xdr:pic>
      <xdr:nvPicPr>
        <xdr:cNvPr id="2" name="Grafik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2510116" cy="15240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9:L30"/>
  <sheetViews>
    <sheetView tabSelected="1" workbookViewId="0">
      <selection activeCell="H33" sqref="H33"/>
    </sheetView>
  </sheetViews>
  <sheetFormatPr baseColWidth="10" defaultColWidth="11.453125" defaultRowHeight="14.5" x14ac:dyDescent="0.35"/>
  <cols>
    <col min="1" max="1" width="2.81640625" style="5" customWidth="1"/>
    <col min="2" max="2" width="4.453125" style="5" customWidth="1"/>
    <col min="3" max="3" width="5.54296875" style="5" customWidth="1"/>
    <col min="4" max="10" width="11.453125" style="5"/>
    <col min="11" max="11" width="17.7265625" style="5" customWidth="1"/>
    <col min="12" max="12" width="22.1796875" style="5" customWidth="1"/>
    <col min="13" max="16384" width="11.453125" style="5"/>
  </cols>
  <sheetData>
    <row r="9" spans="1:12" ht="18.5" x14ac:dyDescent="0.45">
      <c r="A9" s="7" t="s">
        <v>0</v>
      </c>
      <c r="B9" s="8"/>
      <c r="C9" s="8"/>
      <c r="D9" s="8"/>
      <c r="E9" s="8"/>
      <c r="F9" s="8"/>
      <c r="G9" s="8"/>
      <c r="H9" s="8"/>
      <c r="I9" s="8"/>
      <c r="J9" s="8"/>
      <c r="K9" s="8"/>
      <c r="L9" s="9"/>
    </row>
    <row r="10" spans="1:12" x14ac:dyDescent="0.35">
      <c r="A10" s="10"/>
      <c r="L10" s="11"/>
    </row>
    <row r="11" spans="1:12" x14ac:dyDescent="0.35">
      <c r="A11" s="15" t="s">
        <v>9</v>
      </c>
      <c r="B11" s="16" t="s">
        <v>8</v>
      </c>
      <c r="L11" s="11"/>
    </row>
    <row r="12" spans="1:12" x14ac:dyDescent="0.35">
      <c r="A12" s="15"/>
      <c r="B12" s="77" t="s">
        <v>10</v>
      </c>
      <c r="C12" s="76" t="s">
        <v>159</v>
      </c>
      <c r="L12" s="11"/>
    </row>
    <row r="13" spans="1:12" x14ac:dyDescent="0.35">
      <c r="A13" s="10"/>
      <c r="B13" s="18" t="s">
        <v>13</v>
      </c>
      <c r="C13" s="76" t="s">
        <v>160</v>
      </c>
      <c r="D13" s="6"/>
      <c r="L13" s="11"/>
    </row>
    <row r="14" spans="1:12" x14ac:dyDescent="0.35">
      <c r="A14" s="10"/>
      <c r="B14" s="18" t="s">
        <v>40</v>
      </c>
      <c r="C14" s="76" t="s">
        <v>161</v>
      </c>
      <c r="D14" s="6"/>
      <c r="L14" s="11"/>
    </row>
    <row r="15" spans="1:12" x14ac:dyDescent="0.35">
      <c r="A15" s="10"/>
      <c r="B15" s="18" t="s">
        <v>43</v>
      </c>
      <c r="C15" s="76" t="s">
        <v>162</v>
      </c>
      <c r="D15" s="6"/>
      <c r="L15" s="11"/>
    </row>
    <row r="16" spans="1:12" x14ac:dyDescent="0.35">
      <c r="A16" s="15" t="s">
        <v>11</v>
      </c>
      <c r="B16" s="17" t="s">
        <v>12</v>
      </c>
      <c r="C16" s="6"/>
      <c r="D16" s="6"/>
      <c r="L16" s="11"/>
    </row>
    <row r="17" spans="1:12" x14ac:dyDescent="0.35">
      <c r="A17" s="10"/>
      <c r="B17" s="17" t="s">
        <v>14</v>
      </c>
      <c r="C17" s="17" t="s">
        <v>30</v>
      </c>
      <c r="D17" s="6"/>
      <c r="L17" s="11"/>
    </row>
    <row r="18" spans="1:12" x14ac:dyDescent="0.35">
      <c r="A18" s="10"/>
      <c r="B18" s="6"/>
      <c r="C18" s="18" t="s">
        <v>16</v>
      </c>
      <c r="D18" s="6" t="s">
        <v>163</v>
      </c>
      <c r="L18" s="11"/>
    </row>
    <row r="19" spans="1:12" x14ac:dyDescent="0.35">
      <c r="A19" s="10"/>
      <c r="B19" s="6"/>
      <c r="C19" s="18" t="s">
        <v>17</v>
      </c>
      <c r="D19" s="6" t="s">
        <v>164</v>
      </c>
      <c r="L19" s="11"/>
    </row>
    <row r="20" spans="1:12" x14ac:dyDescent="0.35">
      <c r="A20" s="10"/>
      <c r="B20" s="6"/>
      <c r="C20" s="18" t="s">
        <v>42</v>
      </c>
      <c r="D20" s="6" t="s">
        <v>165</v>
      </c>
      <c r="L20" s="11"/>
    </row>
    <row r="21" spans="1:12" x14ac:dyDescent="0.35">
      <c r="A21" s="10"/>
      <c r="B21" s="6"/>
      <c r="C21" s="18" t="s">
        <v>46</v>
      </c>
      <c r="D21" s="6" t="s">
        <v>166</v>
      </c>
      <c r="L21" s="11"/>
    </row>
    <row r="22" spans="1:12" x14ac:dyDescent="0.35">
      <c r="A22" s="10"/>
      <c r="B22" s="17" t="s">
        <v>15</v>
      </c>
      <c r="C22" s="17" t="s">
        <v>31</v>
      </c>
      <c r="D22" s="6"/>
      <c r="L22" s="11"/>
    </row>
    <row r="23" spans="1:12" x14ac:dyDescent="0.35">
      <c r="A23" s="10"/>
      <c r="B23" s="6"/>
      <c r="C23" s="18" t="s">
        <v>18</v>
      </c>
      <c r="D23" s="6" t="s">
        <v>167</v>
      </c>
      <c r="L23" s="11"/>
    </row>
    <row r="24" spans="1:12" x14ac:dyDescent="0.35">
      <c r="A24" s="10"/>
      <c r="B24" s="6"/>
      <c r="C24" s="18" t="s">
        <v>19</v>
      </c>
      <c r="D24" s="6" t="s">
        <v>168</v>
      </c>
      <c r="L24" s="11"/>
    </row>
    <row r="25" spans="1:12" x14ac:dyDescent="0.35">
      <c r="A25" s="62"/>
      <c r="B25" s="18"/>
      <c r="C25" s="18" t="s">
        <v>41</v>
      </c>
      <c r="D25" s="6" t="s">
        <v>169</v>
      </c>
      <c r="L25" s="11"/>
    </row>
    <row r="26" spans="1:12" x14ac:dyDescent="0.35">
      <c r="A26" s="120"/>
      <c r="B26" s="121"/>
      <c r="C26" s="121" t="s">
        <v>47</v>
      </c>
      <c r="D26" s="12" t="s">
        <v>170</v>
      </c>
      <c r="E26" s="13"/>
      <c r="F26" s="13"/>
      <c r="G26" s="13"/>
      <c r="H26" s="13"/>
      <c r="I26" s="13"/>
      <c r="J26" s="13"/>
      <c r="K26" s="13"/>
      <c r="L26" s="14"/>
    </row>
    <row r="30" spans="1:12" x14ac:dyDescent="0.35">
      <c r="E30" s="5" t="s">
        <v>157</v>
      </c>
    </row>
  </sheetData>
  <hyperlinks>
    <hyperlink ref="B13" location="'1.2'!A1" display="1.2" xr:uid="{00000000-0004-0000-0000-000000000000}"/>
    <hyperlink ref="B14" location="'1.3'!A1" display="1.3" xr:uid="{00000000-0004-0000-0000-000001000000}"/>
    <hyperlink ref="C18" location="'2.1.1'!A1" display="2.1.1" xr:uid="{00000000-0004-0000-0000-000002000000}"/>
    <hyperlink ref="C20" location="'2.1.3'!A1" display="2.1.3" xr:uid="{00000000-0004-0000-0000-000003000000}"/>
    <hyperlink ref="C23" location="'2.2.1'!A1" display="2.2.1" xr:uid="{00000000-0004-0000-0000-000004000000}"/>
    <hyperlink ref="C25" location="'2.2.3'!A1" display="2.2.3" xr:uid="{00000000-0004-0000-0000-000005000000}"/>
    <hyperlink ref="B15" location="'1.4'!A1" display="1.4" xr:uid="{00000000-0004-0000-0000-000006000000}"/>
    <hyperlink ref="C21" location="'2.1.4'!A1" display="2.1.4" xr:uid="{00000000-0004-0000-0000-000007000000}"/>
    <hyperlink ref="C26" location="'2.2.4'!A1" display="2.2.4" xr:uid="{00000000-0004-0000-0000-000008000000}"/>
    <hyperlink ref="C19" location="'2.1.2'!A1" display="2.1.2" xr:uid="{00000000-0004-0000-0000-000009000000}"/>
    <hyperlink ref="C24" location="'2.2.2'!A1" display="2.2.2" xr:uid="{00000000-0004-0000-0000-00000A000000}"/>
    <hyperlink ref="B12" location="'1.1'!A1" display="1.1" xr:uid="{00000000-0004-0000-0000-00000B000000}"/>
  </hyperlinks>
  <pageMargins left="0.7" right="0.7" top="0.78740157499999996" bottom="0.78740157499999996" header="0.3" footer="0.3"/>
  <pageSetup paperSize="9" orientation="portrait" r:id="rId1"/>
  <ignoredErrors>
    <ignoredError sqref="C18" twoDigitTextYear="1"/>
  </ignoredError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L24"/>
  <sheetViews>
    <sheetView workbookViewId="0">
      <selection activeCell="C26" sqref="C26"/>
    </sheetView>
  </sheetViews>
  <sheetFormatPr baseColWidth="10" defaultColWidth="11.453125" defaultRowHeight="14.5" x14ac:dyDescent="0.35"/>
  <cols>
    <col min="1" max="1" width="15.7265625" style="19" customWidth="1"/>
    <col min="2" max="2" width="19.1796875" style="19" customWidth="1"/>
    <col min="3" max="3" width="18" style="19" customWidth="1"/>
    <col min="4" max="4" width="20.1796875" style="19" customWidth="1"/>
    <col min="5" max="5" width="19.81640625" style="19" customWidth="1"/>
    <col min="6" max="6" width="15.7265625" style="19" customWidth="1"/>
    <col min="7" max="16384" width="11.453125" style="19"/>
  </cols>
  <sheetData>
    <row r="1" spans="1:12" ht="18.5" x14ac:dyDescent="0.45">
      <c r="A1" s="78" t="s">
        <v>171</v>
      </c>
      <c r="B1" s="79"/>
      <c r="C1" s="79"/>
      <c r="D1" s="79"/>
      <c r="E1" s="79"/>
      <c r="F1" s="79"/>
    </row>
    <row r="2" spans="1:12" x14ac:dyDescent="0.35">
      <c r="A2" s="79"/>
      <c r="B2" s="79"/>
      <c r="C2" s="79"/>
      <c r="D2" s="79"/>
      <c r="E2" s="79"/>
      <c r="F2" s="79"/>
    </row>
    <row r="3" spans="1:12" ht="72.5" x14ac:dyDescent="0.35">
      <c r="A3" s="80" t="s">
        <v>1</v>
      </c>
      <c r="B3" s="81" t="s">
        <v>21</v>
      </c>
      <c r="C3" s="81" t="s">
        <v>22</v>
      </c>
      <c r="D3" s="81" t="s">
        <v>23</v>
      </c>
      <c r="E3" s="81" t="s">
        <v>24</v>
      </c>
      <c r="F3" s="82" t="s">
        <v>2</v>
      </c>
    </row>
    <row r="4" spans="1:12" x14ac:dyDescent="0.35">
      <c r="A4" s="83"/>
      <c r="B4" s="128" t="s">
        <v>3</v>
      </c>
      <c r="C4" s="128"/>
      <c r="D4" s="128"/>
      <c r="E4" s="128"/>
      <c r="F4" s="84"/>
    </row>
    <row r="5" spans="1:12" x14ac:dyDescent="0.35">
      <c r="A5" s="85">
        <v>2023</v>
      </c>
      <c r="B5" s="86">
        <v>0</v>
      </c>
      <c r="C5" s="86">
        <v>0</v>
      </c>
      <c r="D5" s="86">
        <v>0</v>
      </c>
      <c r="E5" s="86">
        <v>0</v>
      </c>
      <c r="F5" s="87">
        <v>0</v>
      </c>
      <c r="H5" s="20"/>
      <c r="I5" s="20"/>
      <c r="J5" s="20"/>
      <c r="K5" s="20"/>
      <c r="L5" s="20"/>
    </row>
    <row r="6" spans="1:12" x14ac:dyDescent="0.35">
      <c r="A6" s="85">
        <v>2030</v>
      </c>
      <c r="B6" s="86">
        <v>518.47210736371335</v>
      </c>
      <c r="C6" s="86">
        <v>2869.2964253403334</v>
      </c>
      <c r="D6" s="86">
        <v>1109.7866531965501</v>
      </c>
      <c r="E6" s="86">
        <v>1239.7653792190445</v>
      </c>
      <c r="F6" s="87">
        <v>5737.3205651196422</v>
      </c>
      <c r="H6" s="20"/>
      <c r="I6" s="20"/>
      <c r="J6" s="20"/>
      <c r="K6" s="20"/>
      <c r="L6" s="20"/>
    </row>
    <row r="7" spans="1:12" x14ac:dyDescent="0.35">
      <c r="A7" s="85">
        <v>2035</v>
      </c>
      <c r="B7" s="86">
        <v>1020.4589393654232</v>
      </c>
      <c r="C7" s="86">
        <v>5041.5372728906314</v>
      </c>
      <c r="D7" s="86">
        <v>1881.1863319353704</v>
      </c>
      <c r="E7" s="86">
        <v>2090.0679941859216</v>
      </c>
      <c r="F7" s="87">
        <v>10033.250538377346</v>
      </c>
      <c r="H7" s="20"/>
      <c r="I7" s="20"/>
      <c r="J7" s="20"/>
      <c r="K7" s="20"/>
      <c r="L7" s="20"/>
    </row>
    <row r="8" spans="1:12" x14ac:dyDescent="0.35">
      <c r="A8" s="85">
        <v>2040</v>
      </c>
      <c r="B8" s="86">
        <v>1548.367260904037</v>
      </c>
      <c r="C8" s="86">
        <v>7304.1477835837941</v>
      </c>
      <c r="D8" s="86">
        <v>2666.2710786368648</v>
      </c>
      <c r="E8" s="86">
        <v>2943.7406813830207</v>
      </c>
      <c r="F8" s="87">
        <v>14462.526804507715</v>
      </c>
      <c r="G8" s="20"/>
      <c r="H8" s="20"/>
      <c r="I8" s="20"/>
      <c r="J8" s="20"/>
      <c r="K8" s="20"/>
      <c r="L8" s="20"/>
    </row>
    <row r="9" spans="1:12" x14ac:dyDescent="0.35">
      <c r="A9" s="83"/>
      <c r="B9" s="129" t="s">
        <v>44</v>
      </c>
      <c r="C9" s="130"/>
      <c r="D9" s="130"/>
      <c r="E9" s="130"/>
      <c r="F9" s="73"/>
    </row>
    <row r="10" spans="1:12" x14ac:dyDescent="0.35">
      <c r="A10" s="85" t="s">
        <v>180</v>
      </c>
      <c r="B10" s="86">
        <f>B6-B5</f>
        <v>518.47210736371335</v>
      </c>
      <c r="C10" s="86">
        <f t="shared" ref="C10:F10" si="0">C6-C5</f>
        <v>2869.2964253403334</v>
      </c>
      <c r="D10" s="86">
        <f t="shared" si="0"/>
        <v>1109.7866531965501</v>
      </c>
      <c r="E10" s="86">
        <f t="shared" si="0"/>
        <v>1239.7653792190445</v>
      </c>
      <c r="F10" s="87">
        <f t="shared" si="0"/>
        <v>5737.3205651196422</v>
      </c>
    </row>
    <row r="11" spans="1:12" x14ac:dyDescent="0.35">
      <c r="A11" s="85" t="s">
        <v>153</v>
      </c>
      <c r="B11" s="86">
        <f>B7-B6</f>
        <v>501.9868320017099</v>
      </c>
      <c r="C11" s="86">
        <f>C7-C6</f>
        <v>2172.240847550298</v>
      </c>
      <c r="D11" s="86">
        <f t="shared" ref="B11:F12" si="1">D7-D6</f>
        <v>771.39967873882028</v>
      </c>
      <c r="E11" s="86">
        <f t="shared" si="1"/>
        <v>850.30261496687717</v>
      </c>
      <c r="F11" s="87">
        <f t="shared" si="1"/>
        <v>4295.9299732577038</v>
      </c>
    </row>
    <row r="12" spans="1:12" x14ac:dyDescent="0.35">
      <c r="A12" s="85" t="s">
        <v>154</v>
      </c>
      <c r="B12" s="86">
        <f t="shared" si="1"/>
        <v>527.90832153861379</v>
      </c>
      <c r="C12" s="86">
        <f t="shared" si="1"/>
        <v>2262.6105106931627</v>
      </c>
      <c r="D12" s="86">
        <f t="shared" si="1"/>
        <v>785.0847467014944</v>
      </c>
      <c r="E12" s="86">
        <f t="shared" si="1"/>
        <v>853.67268719709909</v>
      </c>
      <c r="F12" s="87">
        <f t="shared" si="1"/>
        <v>4429.2762661303695</v>
      </c>
    </row>
    <row r="13" spans="1:12" x14ac:dyDescent="0.35">
      <c r="A13" s="75" t="s">
        <v>181</v>
      </c>
      <c r="B13" s="88">
        <f>SUM(B10:B12)</f>
        <v>1548.367260904037</v>
      </c>
      <c r="C13" s="89">
        <f>SUM(C10:C12)</f>
        <v>7304.1477835837941</v>
      </c>
      <c r="D13" s="89">
        <f>SUM(D10:D12)</f>
        <v>2666.2710786368648</v>
      </c>
      <c r="E13" s="89">
        <f>SUM(E10:E12)</f>
        <v>2943.7406813830207</v>
      </c>
      <c r="F13" s="90">
        <f>SUM(F10:F12)</f>
        <v>14462.526804507715</v>
      </c>
    </row>
    <row r="14" spans="1:12" x14ac:dyDescent="0.35">
      <c r="A14" s="83"/>
      <c r="B14" s="131" t="s">
        <v>4</v>
      </c>
      <c r="C14" s="131"/>
      <c r="D14" s="131"/>
      <c r="E14" s="131"/>
      <c r="F14" s="91"/>
    </row>
    <row r="15" spans="1:12" x14ac:dyDescent="0.35">
      <c r="A15" s="92" t="s">
        <v>180</v>
      </c>
      <c r="B15" s="93">
        <f>B10/$F10*100</f>
        <v>9.0368335092829426</v>
      </c>
      <c r="C15" s="94">
        <f>C10/$F10*100</f>
        <v>50.01108780263003</v>
      </c>
      <c r="D15" s="94">
        <f>D10/$F10*100</f>
        <v>19.343291709087328</v>
      </c>
      <c r="E15" s="94">
        <f>E10/$F10*100</f>
        <v>21.608786978999685</v>
      </c>
      <c r="F15" s="95">
        <f>F10/$F10*100</f>
        <v>100</v>
      </c>
    </row>
    <row r="16" spans="1:12" x14ac:dyDescent="0.35">
      <c r="A16" s="96" t="s">
        <v>153</v>
      </c>
      <c r="B16" s="97">
        <f t="shared" ref="B16:F16" si="2">B11/$F11*100</f>
        <v>11.685172596541223</v>
      </c>
      <c r="C16" s="98">
        <f t="shared" si="2"/>
        <v>50.565089772704965</v>
      </c>
      <c r="D16" s="98">
        <f t="shared" si="2"/>
        <v>17.956523582572505</v>
      </c>
      <c r="E16" s="98">
        <f t="shared" si="2"/>
        <v>19.793214048181351</v>
      </c>
      <c r="F16" s="87">
        <f t="shared" si="2"/>
        <v>100</v>
      </c>
      <c r="H16" s="21"/>
      <c r="I16" s="21"/>
      <c r="J16" s="21"/>
      <c r="K16" s="21"/>
      <c r="L16" s="21"/>
    </row>
    <row r="17" spans="1:12" x14ac:dyDescent="0.35">
      <c r="A17" s="99" t="s">
        <v>154</v>
      </c>
      <c r="B17" s="97">
        <f t="shared" ref="B17:F17" si="3">B12/$F12*100</f>
        <v>11.918613557149374</v>
      </c>
      <c r="C17" s="98">
        <f t="shared" si="3"/>
        <v>51.08307485795843</v>
      </c>
      <c r="D17" s="98">
        <f t="shared" si="3"/>
        <v>17.724899047387314</v>
      </c>
      <c r="E17" s="98">
        <f t="shared" si="3"/>
        <v>19.273412537504889</v>
      </c>
      <c r="F17" s="87">
        <f t="shared" si="3"/>
        <v>100</v>
      </c>
      <c r="H17" s="21"/>
      <c r="I17" s="21"/>
      <c r="J17" s="21"/>
      <c r="K17" s="21"/>
      <c r="L17" s="21"/>
    </row>
    <row r="18" spans="1:12" x14ac:dyDescent="0.35">
      <c r="A18" s="99" t="s">
        <v>181</v>
      </c>
      <c r="B18" s="100">
        <f t="shared" ref="B18:F18" si="4">B13/$F13*100</f>
        <v>10.706063206198783</v>
      </c>
      <c r="C18" s="101">
        <f t="shared" si="4"/>
        <v>50.503953301626517</v>
      </c>
      <c r="D18" s="101">
        <f t="shared" si="4"/>
        <v>18.435720912930893</v>
      </c>
      <c r="E18" s="101">
        <f t="shared" si="4"/>
        <v>20.354262579243816</v>
      </c>
      <c r="F18" s="90">
        <f t="shared" si="4"/>
        <v>100</v>
      </c>
    </row>
    <row r="19" spans="1:12" x14ac:dyDescent="0.35">
      <c r="A19" s="102" t="s">
        <v>158</v>
      </c>
      <c r="B19" s="79"/>
      <c r="C19" s="79"/>
      <c r="D19" s="79"/>
      <c r="E19" s="79"/>
      <c r="F19" s="79"/>
    </row>
    <row r="21" spans="1:12" x14ac:dyDescent="0.35">
      <c r="B21" s="47"/>
      <c r="C21" s="47"/>
      <c r="D21" s="47"/>
      <c r="E21" s="47"/>
      <c r="F21" s="47"/>
    </row>
    <row r="22" spans="1:12" x14ac:dyDescent="0.35">
      <c r="B22" s="47"/>
      <c r="C22" s="47"/>
      <c r="D22" s="47"/>
      <c r="E22" s="47"/>
      <c r="F22" s="47"/>
    </row>
    <row r="23" spans="1:12" x14ac:dyDescent="0.35">
      <c r="B23" s="47"/>
      <c r="C23" s="47"/>
      <c r="D23" s="47"/>
      <c r="E23" s="47"/>
      <c r="F23" s="47"/>
    </row>
    <row r="24" spans="1:12" x14ac:dyDescent="0.35">
      <c r="B24" s="47"/>
      <c r="C24" s="47"/>
      <c r="D24" s="47"/>
      <c r="E24" s="47"/>
      <c r="F24" s="47"/>
    </row>
  </sheetData>
  <sheetProtection algorithmName="SHA-512" hashValue="VjaJhUl3eR70Vq1oz7yr9a1S3IWflZ8ssOnHRa9/rCine/u48lXwQzMhI5/uOpU2/Ta0uP3H/bF4odMJ3OGaIg==" saltValue="RgLPMGH8CdK4QRC04+1z3Q==" spinCount="100000" sheet="1" objects="1" scenarios="1"/>
  <mergeCells count="3">
    <mergeCell ref="B4:E4"/>
    <mergeCell ref="B9:E9"/>
    <mergeCell ref="B14:E14"/>
  </mergeCells>
  <pageMargins left="0.7" right="0.7" top="0.78740157499999996" bottom="0.78740157499999996" header="0.3" footer="0.3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L24"/>
  <sheetViews>
    <sheetView workbookViewId="0">
      <selection activeCell="F21" sqref="F21"/>
    </sheetView>
  </sheetViews>
  <sheetFormatPr baseColWidth="10" defaultColWidth="11.453125" defaultRowHeight="14.5" x14ac:dyDescent="0.35"/>
  <cols>
    <col min="1" max="1" width="15.7265625" style="19" customWidth="1"/>
    <col min="2" max="2" width="19.1796875" style="19" customWidth="1"/>
    <col min="3" max="3" width="18" style="19" customWidth="1"/>
    <col min="4" max="4" width="20.1796875" style="19" customWidth="1"/>
    <col min="5" max="5" width="19.81640625" style="19" customWidth="1"/>
    <col min="6" max="6" width="15.7265625" style="19" customWidth="1"/>
    <col min="7" max="16384" width="11.453125" style="19"/>
  </cols>
  <sheetData>
    <row r="1" spans="1:12" ht="18.5" x14ac:dyDescent="0.45">
      <c r="A1" s="78" t="s">
        <v>172</v>
      </c>
      <c r="B1" s="79"/>
      <c r="C1" s="79"/>
      <c r="D1" s="79"/>
      <c r="E1" s="79"/>
      <c r="F1" s="79"/>
    </row>
    <row r="2" spans="1:12" x14ac:dyDescent="0.35">
      <c r="A2" s="79"/>
      <c r="B2" s="79"/>
      <c r="C2" s="79"/>
      <c r="D2" s="79"/>
      <c r="E2" s="79"/>
      <c r="F2" s="79"/>
    </row>
    <row r="3" spans="1:12" ht="72.5" x14ac:dyDescent="0.35">
      <c r="A3" s="80" t="s">
        <v>1</v>
      </c>
      <c r="B3" s="81" t="s">
        <v>21</v>
      </c>
      <c r="C3" s="81" t="s">
        <v>22</v>
      </c>
      <c r="D3" s="81" t="s">
        <v>23</v>
      </c>
      <c r="E3" s="81" t="s">
        <v>24</v>
      </c>
      <c r="F3" s="82" t="s">
        <v>2</v>
      </c>
    </row>
    <row r="4" spans="1:12" x14ac:dyDescent="0.35">
      <c r="A4" s="83"/>
      <c r="B4" s="128" t="s">
        <v>3</v>
      </c>
      <c r="C4" s="128"/>
      <c r="D4" s="128"/>
      <c r="E4" s="128"/>
      <c r="F4" s="84"/>
    </row>
    <row r="5" spans="1:12" x14ac:dyDescent="0.35">
      <c r="A5" s="85">
        <v>2023</v>
      </c>
      <c r="B5" s="86">
        <v>0</v>
      </c>
      <c r="C5" s="86">
        <v>0</v>
      </c>
      <c r="D5" s="86">
        <v>0</v>
      </c>
      <c r="E5" s="86">
        <v>0</v>
      </c>
      <c r="F5" s="87">
        <v>0</v>
      </c>
      <c r="H5" s="20"/>
      <c r="I5" s="20"/>
      <c r="J5" s="20"/>
      <c r="K5" s="20"/>
      <c r="L5" s="20"/>
    </row>
    <row r="6" spans="1:12" x14ac:dyDescent="0.35">
      <c r="A6" s="85">
        <v>2030</v>
      </c>
      <c r="B6" s="86">
        <v>460.10908344184134</v>
      </c>
      <c r="C6" s="86">
        <v>58.670293375495667</v>
      </c>
      <c r="D6" s="86">
        <v>85.8432634623789</v>
      </c>
      <c r="E6" s="86">
        <v>83.313071936365503</v>
      </c>
      <c r="F6" s="87">
        <v>687.93571221608147</v>
      </c>
      <c r="H6" s="20"/>
      <c r="I6" s="20"/>
      <c r="J6" s="20"/>
      <c r="K6" s="20"/>
      <c r="L6" s="20"/>
    </row>
    <row r="7" spans="1:12" x14ac:dyDescent="0.35">
      <c r="A7" s="85">
        <v>2035</v>
      </c>
      <c r="B7" s="86">
        <v>832.25212266497203</v>
      </c>
      <c r="C7" s="86">
        <v>97.962380772138062</v>
      </c>
      <c r="D7" s="86">
        <v>244.68126847650797</v>
      </c>
      <c r="E7" s="86">
        <v>168.36734452864957</v>
      </c>
      <c r="F7" s="87">
        <v>1343.2631164422676</v>
      </c>
      <c r="H7" s="20"/>
      <c r="I7" s="20"/>
      <c r="J7" s="20"/>
      <c r="K7" s="20"/>
      <c r="L7" s="20"/>
    </row>
    <row r="8" spans="1:12" x14ac:dyDescent="0.35">
      <c r="A8" s="85">
        <v>2040</v>
      </c>
      <c r="B8" s="86">
        <v>1085.4815545014014</v>
      </c>
      <c r="C8" s="86">
        <v>30.101962093291583</v>
      </c>
      <c r="D8" s="86">
        <v>428.08182919645674</v>
      </c>
      <c r="E8" s="86">
        <v>235.81789812528638</v>
      </c>
      <c r="F8" s="87">
        <v>1779.4832439164361</v>
      </c>
      <c r="G8" s="20"/>
      <c r="H8" s="20"/>
      <c r="I8" s="20"/>
      <c r="J8" s="20"/>
      <c r="K8" s="20"/>
      <c r="L8" s="20"/>
    </row>
    <row r="9" spans="1:12" x14ac:dyDescent="0.35">
      <c r="A9" s="83"/>
      <c r="B9" s="129" t="s">
        <v>45</v>
      </c>
      <c r="C9" s="130"/>
      <c r="D9" s="130"/>
      <c r="E9" s="130"/>
      <c r="F9" s="73"/>
    </row>
    <row r="10" spans="1:12" x14ac:dyDescent="0.35">
      <c r="A10" s="85" t="s">
        <v>180</v>
      </c>
      <c r="B10" s="86">
        <f>B6-B5</f>
        <v>460.10908344184134</v>
      </c>
      <c r="C10" s="86">
        <f t="shared" ref="C10:F10" si="0">C6-C5</f>
        <v>58.670293375495667</v>
      </c>
      <c r="D10" s="86">
        <f t="shared" si="0"/>
        <v>85.8432634623789</v>
      </c>
      <c r="E10" s="86">
        <f t="shared" si="0"/>
        <v>83.313071936365503</v>
      </c>
      <c r="F10" s="87">
        <f t="shared" si="0"/>
        <v>687.93571221608147</v>
      </c>
    </row>
    <row r="11" spans="1:12" x14ac:dyDescent="0.35">
      <c r="A11" s="85" t="s">
        <v>153</v>
      </c>
      <c r="B11" s="86">
        <f t="shared" ref="B11:F11" si="1">B7-B6</f>
        <v>372.1430392231307</v>
      </c>
      <c r="C11" s="86">
        <f t="shared" si="1"/>
        <v>39.292087396642394</v>
      </c>
      <c r="D11" s="86">
        <f t="shared" si="1"/>
        <v>158.83800501412907</v>
      </c>
      <c r="E11" s="86">
        <f t="shared" si="1"/>
        <v>85.054272592284065</v>
      </c>
      <c r="F11" s="87">
        <f t="shared" si="1"/>
        <v>655.3274042261861</v>
      </c>
    </row>
    <row r="12" spans="1:12" x14ac:dyDescent="0.35">
      <c r="A12" s="85" t="s">
        <v>154</v>
      </c>
      <c r="B12" s="86">
        <f t="shared" ref="B12:F12" si="2">B8-B7</f>
        <v>253.2294318364294</v>
      </c>
      <c r="C12" s="86">
        <f t="shared" si="2"/>
        <v>-67.860418678846486</v>
      </c>
      <c r="D12" s="86">
        <f t="shared" si="2"/>
        <v>183.40056071994877</v>
      </c>
      <c r="E12" s="86">
        <f t="shared" si="2"/>
        <v>67.450553596636809</v>
      </c>
      <c r="F12" s="87">
        <f t="shared" si="2"/>
        <v>436.22012747416852</v>
      </c>
    </row>
    <row r="13" spans="1:12" x14ac:dyDescent="0.35">
      <c r="A13" s="75" t="s">
        <v>181</v>
      </c>
      <c r="B13" s="88">
        <f>SUM(B10:B12)</f>
        <v>1085.4815545014014</v>
      </c>
      <c r="C13" s="89">
        <f>SUM(C10:C12)</f>
        <v>30.101962093291576</v>
      </c>
      <c r="D13" s="89">
        <f>SUM(D10:D12)</f>
        <v>428.08182919645674</v>
      </c>
      <c r="E13" s="89">
        <f>SUM(E10:E12)</f>
        <v>235.81789812528638</v>
      </c>
      <c r="F13" s="90">
        <f>SUM(F10:F12)</f>
        <v>1779.4832439164361</v>
      </c>
    </row>
    <row r="14" spans="1:12" x14ac:dyDescent="0.35">
      <c r="A14" s="83"/>
      <c r="B14" s="131" t="s">
        <v>4</v>
      </c>
      <c r="C14" s="131"/>
      <c r="D14" s="131"/>
      <c r="E14" s="131"/>
      <c r="F14" s="91"/>
    </row>
    <row r="15" spans="1:12" x14ac:dyDescent="0.35">
      <c r="A15" s="92" t="s">
        <v>180</v>
      </c>
      <c r="B15" s="93">
        <f>IF(MIN($B10:$E10)&lt;0,"---",B10/$F10*100)</f>
        <v>66.882569878465688</v>
      </c>
      <c r="C15" s="94">
        <f>IF(MIN($B10:$E10)&lt;0,"---",C10/$F10*100)</f>
        <v>8.528455832958306</v>
      </c>
      <c r="D15" s="94">
        <f>IF(MIN($B10:$E10)&lt;0,"---",D10/$F10*100)</f>
        <v>12.478384526055166</v>
      </c>
      <c r="E15" s="94">
        <f>IF(MIN($B10:$E10)&lt;0,"---",E10/$F10*100)</f>
        <v>12.110589762520828</v>
      </c>
      <c r="F15" s="103">
        <f>IF(MIN($B10:$E10)&lt;0,"---",F10/$F10*100)</f>
        <v>100</v>
      </c>
    </row>
    <row r="16" spans="1:12" x14ac:dyDescent="0.35">
      <c r="A16" s="96" t="s">
        <v>153</v>
      </c>
      <c r="B16" s="97">
        <f t="shared" ref="B16:F16" si="3">IF(MIN($B11:$E11)&lt;0,"---",B11/$F11*100)</f>
        <v>56.787345809620014</v>
      </c>
      <c r="C16" s="98">
        <f t="shared" si="3"/>
        <v>5.995794948181465</v>
      </c>
      <c r="D16" s="98">
        <f t="shared" si="3"/>
        <v>24.237961664625605</v>
      </c>
      <c r="E16" s="98">
        <f t="shared" si="3"/>
        <v>12.978897577572933</v>
      </c>
      <c r="F16" s="104">
        <f t="shared" si="3"/>
        <v>100</v>
      </c>
      <c r="H16" s="21"/>
      <c r="I16" s="21"/>
      <c r="J16" s="21"/>
      <c r="K16" s="21"/>
      <c r="L16" s="21"/>
    </row>
    <row r="17" spans="1:12" x14ac:dyDescent="0.35">
      <c r="A17" s="99" t="s">
        <v>154</v>
      </c>
      <c r="B17" s="97" t="str">
        <f>IF(MIN($B12:$E12)&lt;0,"---",B12/$F12*100)</f>
        <v>---</v>
      </c>
      <c r="C17" s="98" t="str">
        <f t="shared" ref="C17:F17" si="4">IF(MIN($B12:$E12)&lt;0,"---",C12/$F12*100)</f>
        <v>---</v>
      </c>
      <c r="D17" s="98" t="str">
        <f t="shared" si="4"/>
        <v>---</v>
      </c>
      <c r="E17" s="98" t="str">
        <f t="shared" si="4"/>
        <v>---</v>
      </c>
      <c r="F17" s="104" t="str">
        <f t="shared" si="4"/>
        <v>---</v>
      </c>
      <c r="H17" s="21"/>
      <c r="I17" s="21"/>
      <c r="J17" s="21"/>
      <c r="K17" s="21"/>
      <c r="L17" s="21"/>
    </row>
    <row r="18" spans="1:12" x14ac:dyDescent="0.35">
      <c r="A18" s="99" t="s">
        <v>181</v>
      </c>
      <c r="B18" s="100">
        <f t="shared" ref="B18:F18" si="5">IF(MIN($B13:$E13)&lt;0,"---",B13/$F13*100)</f>
        <v>60.999818807643422</v>
      </c>
      <c r="C18" s="101">
        <f t="shared" si="5"/>
        <v>1.6916125620289997</v>
      </c>
      <c r="D18" s="101">
        <f t="shared" si="5"/>
        <v>24.056524873721109</v>
      </c>
      <c r="E18" s="101">
        <f t="shared" si="5"/>
        <v>13.252043756606472</v>
      </c>
      <c r="F18" s="105">
        <f t="shared" si="5"/>
        <v>100</v>
      </c>
    </row>
    <row r="19" spans="1:12" x14ac:dyDescent="0.35">
      <c r="A19" s="102" t="s">
        <v>158</v>
      </c>
      <c r="B19" s="79"/>
      <c r="C19" s="79"/>
      <c r="D19" s="79"/>
      <c r="E19" s="79"/>
      <c r="F19" s="79"/>
    </row>
    <row r="21" spans="1:12" x14ac:dyDescent="0.35">
      <c r="B21" s="47"/>
      <c r="C21" s="47"/>
      <c r="D21" s="47"/>
      <c r="E21" s="47"/>
      <c r="F21" s="47"/>
    </row>
    <row r="22" spans="1:12" x14ac:dyDescent="0.35">
      <c r="B22" s="47"/>
      <c r="C22" s="47"/>
      <c r="D22" s="47"/>
      <c r="E22" s="47"/>
      <c r="F22" s="47"/>
    </row>
    <row r="23" spans="1:12" x14ac:dyDescent="0.35">
      <c r="B23" s="47"/>
      <c r="C23" s="47"/>
      <c r="D23" s="47"/>
      <c r="E23" s="47"/>
      <c r="F23" s="47"/>
    </row>
    <row r="24" spans="1:12" x14ac:dyDescent="0.35">
      <c r="B24" s="47"/>
      <c r="C24" s="47"/>
      <c r="D24" s="47"/>
      <c r="E24" s="47"/>
      <c r="F24" s="47"/>
    </row>
  </sheetData>
  <sheetProtection algorithmName="SHA-512" hashValue="dHqhDWlxSkD+S1r7Qy2xievpp7ZlH3RxdA7PzwQNrrdopDAj85PnYgxzTEyRI2La4eNP8XNoj7Tne8Jjp/ra6A==" saltValue="EeFPZ0pQbUbwQEdwq1f0Aw==" spinCount="100000" sheet="1" objects="1" scenarios="1"/>
  <mergeCells count="3">
    <mergeCell ref="B4:E4"/>
    <mergeCell ref="B9:E9"/>
    <mergeCell ref="B14:E14"/>
  </mergeCells>
  <pageMargins left="0.7" right="0.7" top="0.78740157499999996" bottom="0.78740157499999996" header="0.3" footer="0.3"/>
  <pageSetup paperSize="9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L24"/>
  <sheetViews>
    <sheetView workbookViewId="0">
      <selection activeCell="C28" sqref="C28"/>
    </sheetView>
  </sheetViews>
  <sheetFormatPr baseColWidth="10" defaultColWidth="11.453125" defaultRowHeight="14.5" x14ac:dyDescent="0.35"/>
  <cols>
    <col min="1" max="1" width="15.7265625" style="19" customWidth="1"/>
    <col min="2" max="2" width="19.1796875" style="19" customWidth="1"/>
    <col min="3" max="3" width="18" style="19" customWidth="1"/>
    <col min="4" max="4" width="20.1796875" style="19" customWidth="1"/>
    <col min="5" max="5" width="19.81640625" style="19" customWidth="1"/>
    <col min="6" max="6" width="15.7265625" style="19" customWidth="1"/>
    <col min="7" max="7" width="15.453125" style="19" customWidth="1"/>
    <col min="8" max="16384" width="11.453125" style="19"/>
  </cols>
  <sheetData>
    <row r="1" spans="1:12" ht="18.5" x14ac:dyDescent="0.45">
      <c r="A1" s="78" t="s">
        <v>173</v>
      </c>
      <c r="B1" s="79"/>
      <c r="C1" s="79"/>
      <c r="D1" s="79"/>
      <c r="E1" s="79"/>
      <c r="F1" s="79"/>
      <c r="G1" s="79"/>
    </row>
    <row r="2" spans="1:12" x14ac:dyDescent="0.35">
      <c r="A2" s="79"/>
      <c r="B2" s="79"/>
      <c r="C2" s="79"/>
      <c r="D2" s="79"/>
      <c r="E2" s="79"/>
      <c r="F2" s="79"/>
      <c r="G2" s="79"/>
    </row>
    <row r="3" spans="1:12" ht="72.5" x14ac:dyDescent="0.35">
      <c r="A3" s="80" t="s">
        <v>1</v>
      </c>
      <c r="B3" s="81" t="s">
        <v>21</v>
      </c>
      <c r="C3" s="81" t="s">
        <v>22</v>
      </c>
      <c r="D3" s="81" t="s">
        <v>23</v>
      </c>
      <c r="E3" s="81" t="s">
        <v>24</v>
      </c>
      <c r="F3" s="82" t="s">
        <v>2</v>
      </c>
      <c r="G3" s="79"/>
    </row>
    <row r="4" spans="1:12" ht="15" x14ac:dyDescent="0.35">
      <c r="A4" s="83"/>
      <c r="B4" s="132" t="s">
        <v>25</v>
      </c>
      <c r="C4" s="128"/>
      <c r="D4" s="128"/>
      <c r="E4" s="128"/>
      <c r="F4" s="84"/>
      <c r="G4" s="79"/>
    </row>
    <row r="5" spans="1:12" x14ac:dyDescent="0.35">
      <c r="A5" s="85">
        <v>2023</v>
      </c>
      <c r="B5" s="86">
        <v>8121.3979239582386</v>
      </c>
      <c r="C5" s="86">
        <v>20552.590836375515</v>
      </c>
      <c r="D5" s="86">
        <v>8348.8082665101902</v>
      </c>
      <c r="E5" s="86">
        <v>6206.8403374354175</v>
      </c>
      <c r="F5" s="87">
        <v>43229.637364279362</v>
      </c>
      <c r="G5" s="79"/>
      <c r="H5" s="20"/>
      <c r="I5" s="20"/>
      <c r="J5" s="20"/>
      <c r="K5" s="20"/>
      <c r="L5" s="20"/>
    </row>
    <row r="6" spans="1:12" x14ac:dyDescent="0.35">
      <c r="A6" s="85">
        <v>2030</v>
      </c>
      <c r="B6" s="86">
        <v>7236.6566233697831</v>
      </c>
      <c r="C6" s="86">
        <v>16359.115951604948</v>
      </c>
      <c r="D6" s="86">
        <v>7037.0123335873122</v>
      </c>
      <c r="E6" s="86">
        <v>5272.147297291549</v>
      </c>
      <c r="F6" s="87">
        <v>35904.932205853598</v>
      </c>
      <c r="G6" s="79"/>
      <c r="H6" s="20"/>
      <c r="I6" s="20"/>
      <c r="J6" s="20"/>
      <c r="K6" s="20"/>
      <c r="L6" s="20"/>
    </row>
    <row r="7" spans="1:12" x14ac:dyDescent="0.35">
      <c r="A7" s="85">
        <v>2035</v>
      </c>
      <c r="B7" s="86">
        <v>6382.3861111058122</v>
      </c>
      <c r="C7" s="86">
        <v>13377.102851604335</v>
      </c>
      <c r="D7" s="86">
        <v>6021.7266937292788</v>
      </c>
      <c r="E7" s="86">
        <v>4585.1439158578742</v>
      </c>
      <c r="F7" s="87">
        <v>30366.359572297297</v>
      </c>
      <c r="G7" s="79"/>
      <c r="H7" s="20"/>
      <c r="I7" s="20"/>
      <c r="J7" s="20"/>
      <c r="K7" s="20"/>
      <c r="L7" s="20"/>
    </row>
    <row r="8" spans="1:12" x14ac:dyDescent="0.35">
      <c r="A8" s="85">
        <v>2040</v>
      </c>
      <c r="B8" s="86">
        <v>5552.7867036355365</v>
      </c>
      <c r="C8" s="86">
        <v>10895.080518278028</v>
      </c>
      <c r="D8" s="86">
        <v>5099.0236736024453</v>
      </c>
      <c r="E8" s="86">
        <v>3929.0258879398393</v>
      </c>
      <c r="F8" s="87">
        <v>25475.916783455847</v>
      </c>
      <c r="G8" s="114"/>
      <c r="H8" s="20"/>
      <c r="I8" s="20"/>
      <c r="J8" s="20"/>
      <c r="K8" s="20"/>
      <c r="L8" s="20"/>
    </row>
    <row r="9" spans="1:12" ht="15" x14ac:dyDescent="0.35">
      <c r="A9" s="83"/>
      <c r="B9" s="129" t="s">
        <v>26</v>
      </c>
      <c r="C9" s="130"/>
      <c r="D9" s="130"/>
      <c r="E9" s="130"/>
      <c r="F9" s="73"/>
      <c r="G9" s="79"/>
    </row>
    <row r="10" spans="1:12" x14ac:dyDescent="0.35">
      <c r="A10" s="85" t="s">
        <v>180</v>
      </c>
      <c r="B10" s="86">
        <f t="shared" ref="B10:E12" si="0">B5-B6</f>
        <v>884.74130058845549</v>
      </c>
      <c r="C10" s="86">
        <f t="shared" si="0"/>
        <v>4193.4748847705669</v>
      </c>
      <c r="D10" s="86">
        <f t="shared" si="0"/>
        <v>1311.7959329228779</v>
      </c>
      <c r="E10" s="86">
        <f t="shared" si="0"/>
        <v>934.69304014386853</v>
      </c>
      <c r="F10" s="87">
        <f t="shared" ref="F10" si="1">SUM(B10:E10)</f>
        <v>7324.7051584257688</v>
      </c>
      <c r="G10" s="79"/>
    </row>
    <row r="11" spans="1:12" x14ac:dyDescent="0.35">
      <c r="A11" s="85" t="s">
        <v>153</v>
      </c>
      <c r="B11" s="86">
        <f t="shared" si="0"/>
        <v>854.27051226397089</v>
      </c>
      <c r="C11" s="86">
        <f t="shared" si="0"/>
        <v>2982.0131000006131</v>
      </c>
      <c r="D11" s="86">
        <f t="shared" si="0"/>
        <v>1015.2856398580334</v>
      </c>
      <c r="E11" s="86">
        <f t="shared" si="0"/>
        <v>687.0033814336748</v>
      </c>
      <c r="F11" s="87">
        <f t="shared" ref="F11:F12" si="2">SUM(B11:E11)</f>
        <v>5538.5726335562922</v>
      </c>
      <c r="G11" s="79"/>
    </row>
    <row r="12" spans="1:12" x14ac:dyDescent="0.35">
      <c r="A12" s="85" t="s">
        <v>154</v>
      </c>
      <c r="B12" s="86">
        <f t="shared" si="0"/>
        <v>829.59940747027576</v>
      </c>
      <c r="C12" s="86">
        <f t="shared" si="0"/>
        <v>2482.0223333263075</v>
      </c>
      <c r="D12" s="86">
        <f t="shared" si="0"/>
        <v>922.70302012683351</v>
      </c>
      <c r="E12" s="86">
        <f t="shared" si="0"/>
        <v>656.11802791803484</v>
      </c>
      <c r="F12" s="87">
        <f t="shared" si="2"/>
        <v>4890.4427888414521</v>
      </c>
      <c r="G12" s="79"/>
    </row>
    <row r="13" spans="1:12" x14ac:dyDescent="0.35">
      <c r="A13" s="106" t="s">
        <v>181</v>
      </c>
      <c r="B13" s="88">
        <f>SUM(B10:B12)</f>
        <v>2568.6112203227021</v>
      </c>
      <c r="C13" s="89">
        <f>SUM(C10:C12)</f>
        <v>9657.5103180974875</v>
      </c>
      <c r="D13" s="89">
        <f>SUM(D10:D12)</f>
        <v>3249.7845929077448</v>
      </c>
      <c r="E13" s="89">
        <f>SUM(E10:E12)</f>
        <v>2277.8144494955782</v>
      </c>
      <c r="F13" s="90">
        <f>SUM(F10:F12)</f>
        <v>17753.720580823516</v>
      </c>
      <c r="G13" s="79"/>
    </row>
    <row r="14" spans="1:12" x14ac:dyDescent="0.35">
      <c r="A14" s="83"/>
      <c r="B14" s="130" t="s">
        <v>5</v>
      </c>
      <c r="C14" s="130"/>
      <c r="D14" s="130"/>
      <c r="E14" s="130"/>
      <c r="F14" s="73"/>
      <c r="G14" s="79"/>
    </row>
    <row r="15" spans="1:12" x14ac:dyDescent="0.35">
      <c r="A15" s="85">
        <v>2030</v>
      </c>
      <c r="B15" s="98">
        <f>B6/B$5*100</f>
        <v>89.106046657577792</v>
      </c>
      <c r="C15" s="98">
        <f t="shared" ref="C15:F15" si="3">C6/C$5*100</f>
        <v>79.596368564158638</v>
      </c>
      <c r="D15" s="98">
        <f t="shared" si="3"/>
        <v>84.287626556416171</v>
      </c>
      <c r="E15" s="109">
        <f t="shared" si="3"/>
        <v>84.940920189191289</v>
      </c>
      <c r="F15" s="109">
        <f t="shared" si="3"/>
        <v>83.05628822027046</v>
      </c>
      <c r="G15" s="79"/>
      <c r="H15" s="21"/>
      <c r="I15" s="21"/>
      <c r="J15" s="21"/>
      <c r="K15" s="21"/>
      <c r="L15" s="21"/>
    </row>
    <row r="16" spans="1:12" x14ac:dyDescent="0.35">
      <c r="A16" s="85">
        <v>2035</v>
      </c>
      <c r="B16" s="98">
        <f>B7/B$5*100</f>
        <v>78.587284736753048</v>
      </c>
      <c r="C16" s="98">
        <f t="shared" ref="C16:F16" si="4">C7/C$5*100</f>
        <v>65.087185153944375</v>
      </c>
      <c r="D16" s="98">
        <f t="shared" si="4"/>
        <v>72.126781469930279</v>
      </c>
      <c r="E16" s="109">
        <f t="shared" si="4"/>
        <v>73.872432132713655</v>
      </c>
      <c r="F16" s="109">
        <f t="shared" si="4"/>
        <v>70.244307895557341</v>
      </c>
      <c r="G16" s="79"/>
      <c r="H16" s="21"/>
      <c r="I16" s="21"/>
      <c r="J16" s="21"/>
      <c r="K16" s="21"/>
      <c r="L16" s="21"/>
    </row>
    <row r="17" spans="1:12" x14ac:dyDescent="0.35">
      <c r="A17" s="110">
        <v>2040</v>
      </c>
      <c r="B17" s="111">
        <f>B8/B$5*100</f>
        <v>68.372301857722519</v>
      </c>
      <c r="C17" s="111">
        <f t="shared" ref="C17:F17" si="5">C8/C$5*100</f>
        <v>53.010740130120716</v>
      </c>
      <c r="D17" s="111">
        <f t="shared" si="5"/>
        <v>61.074868542092439</v>
      </c>
      <c r="E17" s="112">
        <f t="shared" si="5"/>
        <v>63.301545945086445</v>
      </c>
      <c r="F17" s="112">
        <f t="shared" si="5"/>
        <v>58.931599561616011</v>
      </c>
      <c r="G17" s="79"/>
      <c r="H17" s="21"/>
      <c r="I17" s="21"/>
      <c r="J17" s="21"/>
      <c r="K17" s="21"/>
      <c r="L17" s="21"/>
    </row>
    <row r="18" spans="1:12" x14ac:dyDescent="0.35">
      <c r="A18" s="102" t="s">
        <v>158</v>
      </c>
      <c r="B18" s="79"/>
      <c r="C18" s="79"/>
      <c r="D18" s="79"/>
      <c r="E18" s="79"/>
      <c r="F18" s="79"/>
      <c r="G18" s="79"/>
    </row>
    <row r="19" spans="1:12" x14ac:dyDescent="0.35">
      <c r="A19" s="113" t="s">
        <v>27</v>
      </c>
      <c r="B19" s="79"/>
      <c r="C19" s="79"/>
      <c r="D19" s="79"/>
      <c r="E19" s="79"/>
      <c r="F19" s="79"/>
      <c r="G19" s="79"/>
    </row>
    <row r="20" spans="1:12" x14ac:dyDescent="0.35">
      <c r="G20" s="79"/>
    </row>
    <row r="21" spans="1:12" x14ac:dyDescent="0.35">
      <c r="B21" s="47"/>
      <c r="C21" s="47"/>
      <c r="D21" s="47"/>
      <c r="E21" s="47"/>
      <c r="F21" s="47"/>
    </row>
    <row r="22" spans="1:12" x14ac:dyDescent="0.35">
      <c r="B22" s="47"/>
      <c r="C22" s="47"/>
      <c r="D22" s="47"/>
      <c r="E22" s="47"/>
      <c r="F22" s="47"/>
    </row>
    <row r="23" spans="1:12" x14ac:dyDescent="0.35">
      <c r="B23" s="47"/>
      <c r="C23" s="47"/>
      <c r="D23" s="47"/>
      <c r="E23" s="47"/>
      <c r="F23" s="47"/>
    </row>
    <row r="24" spans="1:12" x14ac:dyDescent="0.35">
      <c r="B24" s="47"/>
      <c r="C24" s="47"/>
      <c r="D24" s="47"/>
      <c r="E24" s="47"/>
      <c r="F24" s="47"/>
    </row>
  </sheetData>
  <sheetProtection algorithmName="SHA-512" hashValue="OiehIRR8dnzm6Jak1dN+4PaYeHpTpeBa/Ij67huxCDn2sZe8Okd/yuBWZsHF8F1CPn0zSLLNVPd1SzdoFTfFLA==" saltValue="cW6AdYMIhgFM9a11p4aYBg==" spinCount="100000" sheet="1" objects="1" scenarios="1"/>
  <mergeCells count="3">
    <mergeCell ref="B4:E4"/>
    <mergeCell ref="B9:E9"/>
    <mergeCell ref="B14:E14"/>
  </mergeCells>
  <pageMargins left="0.7" right="0.7" top="0.78740157499999996" bottom="0.78740157499999996" header="0.3" footer="0.3"/>
  <pageSetup paperSize="9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M32"/>
  <sheetViews>
    <sheetView zoomScale="102" workbookViewId="0">
      <selection activeCell="D24" sqref="D24"/>
    </sheetView>
  </sheetViews>
  <sheetFormatPr baseColWidth="10" defaultColWidth="11.453125" defaultRowHeight="14.5" x14ac:dyDescent="0.35"/>
  <cols>
    <col min="1" max="1" width="15.7265625" style="19" customWidth="1"/>
    <col min="2" max="2" width="19.1796875" style="19" customWidth="1"/>
    <col min="3" max="3" width="18" style="19" customWidth="1"/>
    <col min="4" max="4" width="20.1796875" style="19" customWidth="1"/>
    <col min="5" max="6" width="19.81640625" style="19" customWidth="1"/>
    <col min="7" max="7" width="15.7265625" style="19" customWidth="1"/>
    <col min="8" max="16384" width="11.453125" style="19"/>
  </cols>
  <sheetData>
    <row r="1" spans="1:13" ht="18.5" x14ac:dyDescent="0.45">
      <c r="A1" s="78" t="s">
        <v>185</v>
      </c>
      <c r="B1" s="79"/>
      <c r="C1" s="79"/>
      <c r="D1" s="79"/>
      <c r="E1" s="79"/>
      <c r="F1" s="79"/>
      <c r="G1" s="79"/>
    </row>
    <row r="2" spans="1:13" x14ac:dyDescent="0.35">
      <c r="A2" s="79"/>
      <c r="B2" s="79"/>
      <c r="C2" s="79"/>
      <c r="D2" s="79"/>
      <c r="E2" s="79"/>
      <c r="F2" s="79"/>
      <c r="G2" s="79"/>
    </row>
    <row r="3" spans="1:13" ht="72.5" x14ac:dyDescent="0.35">
      <c r="A3" s="80" t="s">
        <v>37</v>
      </c>
      <c r="B3" s="81" t="s">
        <v>21</v>
      </c>
      <c r="C3" s="81" t="s">
        <v>22</v>
      </c>
      <c r="D3" s="81" t="s">
        <v>23</v>
      </c>
      <c r="E3" s="81" t="s">
        <v>24</v>
      </c>
      <c r="F3" s="81" t="s">
        <v>32</v>
      </c>
      <c r="G3" s="82" t="s">
        <v>2</v>
      </c>
    </row>
    <row r="4" spans="1:13" x14ac:dyDescent="0.35">
      <c r="A4" s="83"/>
      <c r="B4" s="129" t="s">
        <v>33</v>
      </c>
      <c r="C4" s="130"/>
      <c r="D4" s="130"/>
      <c r="E4" s="130"/>
      <c r="F4" s="133"/>
      <c r="G4" s="84"/>
    </row>
    <row r="5" spans="1:13" x14ac:dyDescent="0.35">
      <c r="A5" s="85">
        <v>2023</v>
      </c>
      <c r="B5" s="86">
        <f>'1.1'!B5+'1.2'!B5+'1.3'!B5</f>
        <v>8121.3979239582386</v>
      </c>
      <c r="C5" s="86">
        <f>'1.1'!C5+'1.2'!C5+'1.3'!C5</f>
        <v>20552.590836375515</v>
      </c>
      <c r="D5" s="86">
        <f>'1.1'!D5+'1.2'!D5+'1.3'!D5</f>
        <v>8348.8082665101902</v>
      </c>
      <c r="E5" s="86">
        <f>'1.1'!E5+'1.2'!E5+'1.3'!E5</f>
        <v>6206.8403374354175</v>
      </c>
      <c r="F5" s="86">
        <v>4027.0916534550902</v>
      </c>
      <c r="G5" s="87">
        <f>SUM(B5:F5)</f>
        <v>47256.729017734455</v>
      </c>
      <c r="I5" s="125"/>
      <c r="J5" s="20"/>
      <c r="K5" s="20"/>
      <c r="L5" s="20"/>
      <c r="M5" s="20"/>
    </row>
    <row r="6" spans="1:13" x14ac:dyDescent="0.35">
      <c r="A6" s="85">
        <v>2030</v>
      </c>
      <c r="B6" s="86">
        <f>'1.1'!B6+'1.2'!B6+'1.3'!B6</f>
        <v>8215.2378141753379</v>
      </c>
      <c r="C6" s="86">
        <f>'1.1'!C6+'1.2'!C6+'1.3'!C6</f>
        <v>19287.082670320779</v>
      </c>
      <c r="D6" s="86">
        <f>'1.1'!D6+'1.2'!D6+'1.3'!D6</f>
        <v>8232.642250246241</v>
      </c>
      <c r="E6" s="86">
        <f>'1.1'!E6+'1.2'!E6+'1.3'!E6</f>
        <v>6595.2257484469592</v>
      </c>
      <c r="F6" s="86">
        <v>4088.6735829684899</v>
      </c>
      <c r="G6" s="87">
        <f t="shared" ref="G6:G8" si="0">SUM(B6:F6)</f>
        <v>46418.862066157802</v>
      </c>
      <c r="I6" s="125"/>
      <c r="J6" s="20"/>
      <c r="K6" s="20"/>
      <c r="L6" s="20"/>
      <c r="M6" s="20"/>
    </row>
    <row r="7" spans="1:13" x14ac:dyDescent="0.35">
      <c r="A7" s="85">
        <v>2035</v>
      </c>
      <c r="B7" s="86">
        <f>'1.1'!B7+'1.2'!B7+'1.3'!B7</f>
        <v>8235.0971731362079</v>
      </c>
      <c r="C7" s="86">
        <f>'1.1'!C7+'1.2'!C7+'1.3'!C7</f>
        <v>18516.602505267103</v>
      </c>
      <c r="D7" s="86">
        <f>'1.1'!D7+'1.2'!D7+'1.3'!D7</f>
        <v>8147.5942941411577</v>
      </c>
      <c r="E7" s="86">
        <f>'1.1'!E7+'1.2'!E7+'1.3'!E7</f>
        <v>6843.5792545724453</v>
      </c>
      <c r="F7" s="86">
        <v>4217.552912408335</v>
      </c>
      <c r="G7" s="87">
        <f t="shared" si="0"/>
        <v>45960.426139525247</v>
      </c>
      <c r="I7" s="125"/>
      <c r="J7" s="20"/>
      <c r="K7" s="20"/>
      <c r="L7" s="20"/>
      <c r="M7" s="20"/>
    </row>
    <row r="8" spans="1:13" x14ac:dyDescent="0.35">
      <c r="A8" s="85">
        <v>2040</v>
      </c>
      <c r="B8" s="86">
        <f>'1.1'!B8+'1.2'!B8+'1.3'!B8</f>
        <v>8186.6355190409749</v>
      </c>
      <c r="C8" s="86">
        <f>'1.1'!C8+'1.2'!C8+'1.3'!C8</f>
        <v>18229.330263955111</v>
      </c>
      <c r="D8" s="86">
        <f>'1.1'!D8+'1.2'!D8+'1.3'!D8</f>
        <v>8193.3765814357666</v>
      </c>
      <c r="E8" s="86">
        <f>'1.1'!E8+'1.2'!E8+'1.3'!E8</f>
        <v>7108.5844674481468</v>
      </c>
      <c r="F8" s="86">
        <v>4234.7932902627335</v>
      </c>
      <c r="G8" s="115">
        <f t="shared" si="0"/>
        <v>45952.720122142739</v>
      </c>
      <c r="H8" s="20"/>
      <c r="I8" s="125"/>
      <c r="J8" s="20"/>
      <c r="K8" s="20"/>
      <c r="L8" s="20"/>
      <c r="M8" s="20"/>
    </row>
    <row r="9" spans="1:13" x14ac:dyDescent="0.35">
      <c r="A9" s="83"/>
      <c r="B9" s="129" t="s">
        <v>34</v>
      </c>
      <c r="C9" s="130"/>
      <c r="D9" s="130"/>
      <c r="E9" s="130"/>
      <c r="F9" s="133"/>
      <c r="G9" s="73"/>
    </row>
    <row r="10" spans="1:13" x14ac:dyDescent="0.35">
      <c r="A10" s="85">
        <f t="shared" ref="A10:A12" si="1">A6</f>
        <v>2030</v>
      </c>
      <c r="B10" s="98">
        <f t="shared" ref="B10:G10" si="2">(B6/B$5-1)*100</f>
        <v>1.1554647499818937</v>
      </c>
      <c r="C10" s="98">
        <f t="shared" si="2"/>
        <v>-6.1574142945275074</v>
      </c>
      <c r="D10" s="98">
        <f t="shared" si="2"/>
        <v>-1.391408360998414</v>
      </c>
      <c r="E10" s="98">
        <f t="shared" si="2"/>
        <v>6.2573771822205027</v>
      </c>
      <c r="F10" s="98">
        <f t="shared" si="2"/>
        <v>1.5291911586011508</v>
      </c>
      <c r="G10" s="104">
        <f t="shared" si="2"/>
        <v>-1.7730108896496399</v>
      </c>
    </row>
    <row r="11" spans="1:13" x14ac:dyDescent="0.35">
      <c r="A11" s="85">
        <f t="shared" si="1"/>
        <v>2035</v>
      </c>
      <c r="B11" s="98">
        <f t="shared" ref="B11:E12" si="3">(B7/B$5-1)*100</f>
        <v>1.3999960381519294</v>
      </c>
      <c r="C11" s="98">
        <f t="shared" si="3"/>
        <v>-9.906236869684415</v>
      </c>
      <c r="D11" s="98">
        <f t="shared" si="3"/>
        <v>-2.4100921466380765</v>
      </c>
      <c r="E11" s="98">
        <f t="shared" si="3"/>
        <v>10.258664352885871</v>
      </c>
      <c r="F11" s="98">
        <f t="shared" ref="F11:G11" si="4">(F7/F$5-1)*100</f>
        <v>4.7294989869385295</v>
      </c>
      <c r="G11" s="104">
        <f t="shared" si="4"/>
        <v>-2.7431075005693528</v>
      </c>
    </row>
    <row r="12" spans="1:13" x14ac:dyDescent="0.35">
      <c r="A12" s="85">
        <f t="shared" si="1"/>
        <v>2040</v>
      </c>
      <c r="B12" s="98">
        <f t="shared" si="3"/>
        <v>0.80328036741414977</v>
      </c>
      <c r="C12" s="98">
        <f t="shared" si="3"/>
        <v>-11.303979098871187</v>
      </c>
      <c r="D12" s="98">
        <f t="shared" si="3"/>
        <v>-1.8617230161807719</v>
      </c>
      <c r="E12" s="98">
        <f t="shared" si="3"/>
        <v>14.52823145093689</v>
      </c>
      <c r="F12" s="98">
        <f t="shared" ref="F12:G12" si="5">(F8/F$5-1)*100</f>
        <v>5.1576088820685984</v>
      </c>
      <c r="G12" s="104">
        <f t="shared" si="5"/>
        <v>-2.7594142097781438</v>
      </c>
    </row>
    <row r="13" spans="1:13" x14ac:dyDescent="0.35">
      <c r="A13" s="83"/>
      <c r="B13" s="129" t="s">
        <v>35</v>
      </c>
      <c r="C13" s="130"/>
      <c r="D13" s="130"/>
      <c r="E13" s="130"/>
      <c r="F13" s="133"/>
      <c r="G13" s="73"/>
    </row>
    <row r="14" spans="1:13" x14ac:dyDescent="0.35">
      <c r="A14" s="107">
        <f>A5</f>
        <v>2023</v>
      </c>
      <c r="B14" s="93">
        <f t="shared" ref="B14:E17" si="6">B5/($G5-$F5)*100</f>
        <v>18.786643652645921</v>
      </c>
      <c r="C14" s="94">
        <f t="shared" si="6"/>
        <v>47.542824991074561</v>
      </c>
      <c r="D14" s="94">
        <f t="shared" si="6"/>
        <v>19.312695584647233</v>
      </c>
      <c r="E14" s="94">
        <f t="shared" si="6"/>
        <v>14.357835771632283</v>
      </c>
      <c r="F14" s="116" t="s">
        <v>36</v>
      </c>
      <c r="G14" s="108">
        <f>G5/$G5*100</f>
        <v>100</v>
      </c>
    </row>
    <row r="15" spans="1:13" x14ac:dyDescent="0.35">
      <c r="A15" s="85">
        <f t="shared" ref="A15:A17" si="7">A6</f>
        <v>2030</v>
      </c>
      <c r="B15" s="97">
        <f t="shared" si="6"/>
        <v>19.407515318382941</v>
      </c>
      <c r="C15" s="98">
        <f t="shared" si="6"/>
        <v>45.563422610273292</v>
      </c>
      <c r="D15" s="98">
        <f t="shared" si="6"/>
        <v>19.448631213904683</v>
      </c>
      <c r="E15" s="98">
        <f t="shared" si="6"/>
        <v>15.580430857439097</v>
      </c>
      <c r="F15" s="109" t="s">
        <v>36</v>
      </c>
      <c r="G15" s="117">
        <f>G6/$G6*100</f>
        <v>100</v>
      </c>
      <c r="I15" s="21"/>
      <c r="J15" s="21"/>
      <c r="K15" s="21"/>
      <c r="L15" s="21"/>
      <c r="M15" s="21"/>
    </row>
    <row r="16" spans="1:13" x14ac:dyDescent="0.35">
      <c r="A16" s="85">
        <f t="shared" si="7"/>
        <v>2035</v>
      </c>
      <c r="B16" s="97">
        <f t="shared" si="6"/>
        <v>19.728151266277813</v>
      </c>
      <c r="C16" s="98">
        <f t="shared" si="6"/>
        <v>44.358715808854257</v>
      </c>
      <c r="D16" s="98">
        <f t="shared" si="6"/>
        <v>19.51852774918315</v>
      </c>
      <c r="E16" s="98">
        <f t="shared" si="6"/>
        <v>16.394605175684777</v>
      </c>
      <c r="F16" s="109" t="s">
        <v>36</v>
      </c>
      <c r="G16" s="117">
        <f t="shared" ref="G16:G17" si="8">G7/$G7*100</f>
        <v>100</v>
      </c>
      <c r="I16" s="21"/>
      <c r="J16" s="21"/>
      <c r="K16" s="21"/>
      <c r="L16" s="21"/>
      <c r="M16" s="21"/>
    </row>
    <row r="17" spans="1:13" x14ac:dyDescent="0.35">
      <c r="A17" s="110">
        <f t="shared" si="7"/>
        <v>2040</v>
      </c>
      <c r="B17" s="118">
        <f t="shared" si="6"/>
        <v>19.623783204837764</v>
      </c>
      <c r="C17" s="111">
        <f t="shared" si="6"/>
        <v>43.696635111849865</v>
      </c>
      <c r="D17" s="111">
        <f t="shared" si="6"/>
        <v>19.639941875478222</v>
      </c>
      <c r="E17" s="111">
        <f t="shared" si="6"/>
        <v>17.039639807834146</v>
      </c>
      <c r="F17" s="112" t="s">
        <v>36</v>
      </c>
      <c r="G17" s="119">
        <f t="shared" si="8"/>
        <v>100</v>
      </c>
      <c r="I17" s="21"/>
      <c r="J17" s="21"/>
      <c r="K17" s="21"/>
      <c r="L17" s="21"/>
      <c r="M17" s="21"/>
    </row>
    <row r="18" spans="1:13" x14ac:dyDescent="0.35">
      <c r="A18" s="102" t="s">
        <v>158</v>
      </c>
      <c r="B18" s="79"/>
      <c r="C18" s="79"/>
      <c r="D18" s="79"/>
      <c r="E18" s="79"/>
      <c r="F18" s="79"/>
      <c r="G18" s="79"/>
    </row>
    <row r="21" spans="1:13" x14ac:dyDescent="0.35">
      <c r="B21" s="47"/>
      <c r="C21" s="47"/>
      <c r="D21" s="47"/>
      <c r="E21" s="47"/>
      <c r="F21" s="47"/>
      <c r="G21" s="47"/>
    </row>
    <row r="22" spans="1:13" x14ac:dyDescent="0.35">
      <c r="B22" s="47"/>
      <c r="C22" s="47"/>
      <c r="D22" s="47"/>
      <c r="E22" s="47"/>
      <c r="F22" s="47"/>
      <c r="G22" s="47"/>
    </row>
    <row r="23" spans="1:13" x14ac:dyDescent="0.35">
      <c r="B23" s="47"/>
      <c r="C23" s="47"/>
      <c r="D23" s="47"/>
      <c r="E23" s="47"/>
      <c r="F23" s="47"/>
      <c r="G23" s="47"/>
    </row>
    <row r="24" spans="1:13" x14ac:dyDescent="0.35">
      <c r="B24" s="47"/>
      <c r="C24" s="47"/>
      <c r="D24" s="47"/>
      <c r="E24" s="47"/>
      <c r="F24" s="47"/>
      <c r="G24" s="47"/>
    </row>
    <row r="29" spans="1:13" x14ac:dyDescent="0.35">
      <c r="B29" s="126"/>
      <c r="C29" s="126"/>
      <c r="D29" s="126"/>
      <c r="E29" s="126"/>
    </row>
    <row r="30" spans="1:13" x14ac:dyDescent="0.35">
      <c r="B30" s="126"/>
      <c r="C30" s="126"/>
      <c r="D30" s="126"/>
      <c r="E30" s="126"/>
    </row>
    <row r="31" spans="1:13" x14ac:dyDescent="0.35">
      <c r="B31" s="126"/>
      <c r="C31" s="126"/>
      <c r="D31" s="126"/>
      <c r="E31" s="126"/>
    </row>
    <row r="32" spans="1:13" x14ac:dyDescent="0.35">
      <c r="B32" s="126"/>
      <c r="C32" s="126"/>
      <c r="D32" s="126"/>
      <c r="E32" s="126"/>
    </row>
  </sheetData>
  <sheetProtection algorithmName="SHA-512" hashValue="PtL+/0KJIr4A69t/WAfYDx3rukDr7ax+oGvY+TpE59+1fXkJW8l5XCbGQsNsoUu7oN03Z8yYoQLL0rScSNx26w==" saltValue="rb7Px82mU5FzLFhCOyDiQg==" spinCount="100000" sheet="1" objects="1" scenarios="1"/>
  <mergeCells count="3">
    <mergeCell ref="B4:F4"/>
    <mergeCell ref="B9:F9"/>
    <mergeCell ref="B13:F13"/>
  </mergeCells>
  <pageMargins left="0.7" right="0.7" top="0.78740157499999996" bottom="0.78740157499999996" header="0.3" footer="0.3"/>
  <pageSetup paperSize="9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pageSetUpPr fitToPage="1"/>
  </sheetPr>
  <dimension ref="A1:BC21"/>
  <sheetViews>
    <sheetView zoomScaleNormal="100" workbookViewId="0">
      <selection activeCell="B10" sqref="B10"/>
    </sheetView>
  </sheetViews>
  <sheetFormatPr baseColWidth="10" defaultColWidth="11.453125" defaultRowHeight="14.5" x14ac:dyDescent="0.35"/>
  <cols>
    <col min="1" max="1" width="61.1796875" style="23" customWidth="1"/>
    <col min="2" max="7" width="10.7265625" style="23" customWidth="1"/>
    <col min="8" max="8" width="11.26953125" style="23" customWidth="1"/>
    <col min="9" max="9" width="8.453125" style="23" customWidth="1"/>
    <col min="10" max="10" width="7" style="23" customWidth="1"/>
    <col min="11" max="11" width="7.7265625" style="23" customWidth="1"/>
    <col min="12" max="12" width="4.7265625" style="23" customWidth="1"/>
    <col min="13" max="13" width="8" style="23" customWidth="1"/>
    <col min="14" max="14" width="6.54296875" style="23" customWidth="1"/>
    <col min="15" max="15" width="8.26953125" style="23" customWidth="1"/>
    <col min="16" max="16" width="5.54296875" style="23" customWidth="1"/>
    <col min="17" max="17" width="6.54296875" style="23" customWidth="1"/>
    <col min="18" max="18" width="8.81640625" style="23" customWidth="1"/>
    <col min="19" max="20" width="9.54296875" style="23" customWidth="1"/>
    <col min="21" max="21" width="6" style="23" customWidth="1"/>
    <col min="22" max="22" width="6.453125" style="23" customWidth="1"/>
    <col min="23" max="23" width="10.453125" style="23" customWidth="1"/>
    <col min="24" max="24" width="6.1796875" style="23" customWidth="1"/>
    <col min="25" max="25" width="9.1796875" style="23" customWidth="1"/>
    <col min="26" max="26" width="4.54296875" style="23" customWidth="1"/>
    <col min="27" max="27" width="6.26953125" style="23" customWidth="1"/>
    <col min="28" max="28" width="6.7265625" style="23" customWidth="1"/>
    <col min="29" max="29" width="7.26953125" style="23" customWidth="1"/>
    <col min="30" max="30" width="6.54296875" style="23" customWidth="1"/>
    <col min="31" max="31" width="11.1796875" style="23" customWidth="1"/>
    <col min="32" max="32" width="5.7265625" style="23" customWidth="1"/>
    <col min="33" max="33" width="5.81640625" style="23" customWidth="1"/>
    <col min="34" max="34" width="6.26953125" style="23" customWidth="1"/>
    <col min="35" max="35" width="9" style="23" customWidth="1"/>
    <col min="36" max="36" width="10.54296875" style="23" customWidth="1"/>
    <col min="37" max="37" width="6.81640625" style="23" customWidth="1"/>
    <col min="38" max="38" width="9.54296875" style="23" customWidth="1"/>
    <col min="39" max="39" width="5.7265625" style="23" customWidth="1"/>
    <col min="40" max="40" width="7" style="23" customWidth="1"/>
    <col min="41" max="41" width="6.54296875" style="23" customWidth="1"/>
    <col min="42" max="42" width="7.1796875" style="23" customWidth="1"/>
    <col min="43" max="43" width="5.453125" style="23" customWidth="1"/>
    <col min="44" max="44" width="6.7265625" style="23" customWidth="1"/>
    <col min="45" max="45" width="5.26953125" style="23" customWidth="1"/>
    <col min="46" max="46" width="7.1796875" style="23" customWidth="1"/>
    <col min="47" max="47" width="11.453125" style="23"/>
    <col min="48" max="48" width="8.1796875" style="23" customWidth="1"/>
    <col min="49" max="49" width="8" style="23" customWidth="1"/>
    <col min="50" max="50" width="6.7265625" style="23" customWidth="1"/>
    <col min="51" max="51" width="6.1796875" style="23" customWidth="1"/>
    <col min="52" max="52" width="11.453125" style="23"/>
    <col min="53" max="53" width="6" style="23" customWidth="1"/>
    <col min="54" max="54" width="11.453125" style="23"/>
    <col min="55" max="55" width="7.7265625" style="23" customWidth="1"/>
    <col min="56" max="56" width="6.453125" style="23" customWidth="1"/>
    <col min="57" max="57" width="6.54296875" style="23" customWidth="1"/>
    <col min="58" max="58" width="8.1796875" style="23" customWidth="1"/>
    <col min="59" max="16384" width="11.453125" style="23"/>
  </cols>
  <sheetData>
    <row r="1" spans="1:55" ht="18.5" x14ac:dyDescent="0.45">
      <c r="A1" s="4" t="s">
        <v>174</v>
      </c>
      <c r="B1" s="3"/>
    </row>
    <row r="2" spans="1:55" x14ac:dyDescent="0.35">
      <c r="B2" s="23" t="s">
        <v>20</v>
      </c>
    </row>
    <row r="3" spans="1:55" ht="15" customHeight="1" x14ac:dyDescent="0.35">
      <c r="A3" s="134" t="s">
        <v>28</v>
      </c>
      <c r="B3" s="136" t="s">
        <v>6</v>
      </c>
      <c r="C3" s="137"/>
      <c r="D3" s="137"/>
      <c r="E3" s="138"/>
    </row>
    <row r="4" spans="1:55" ht="15" thickBot="1" x14ac:dyDescent="0.4">
      <c r="A4" s="135"/>
      <c r="B4" s="37" t="s">
        <v>183</v>
      </c>
      <c r="C4" s="37" t="s">
        <v>155</v>
      </c>
      <c r="D4" s="37" t="s">
        <v>156</v>
      </c>
      <c r="E4" s="38" t="s">
        <v>182</v>
      </c>
      <c r="F4" s="24"/>
      <c r="G4" s="24"/>
      <c r="H4" s="24"/>
      <c r="I4" s="24"/>
      <c r="J4" s="24"/>
      <c r="K4" s="24"/>
      <c r="L4" s="24"/>
      <c r="M4" s="24"/>
      <c r="N4" s="24"/>
      <c r="O4" s="24"/>
      <c r="P4" s="24"/>
      <c r="Q4" s="24"/>
      <c r="R4" s="24"/>
      <c r="S4" s="24"/>
      <c r="T4" s="24"/>
      <c r="U4" s="24"/>
      <c r="V4" s="24"/>
      <c r="W4" s="24"/>
      <c r="X4" s="24"/>
      <c r="Y4" s="24"/>
      <c r="Z4" s="24"/>
      <c r="AA4" s="25"/>
      <c r="AB4" s="25"/>
      <c r="AC4" s="25"/>
      <c r="AD4" s="25"/>
      <c r="AE4" s="25"/>
      <c r="AF4" s="25"/>
      <c r="AG4" s="25"/>
      <c r="AH4" s="25"/>
      <c r="AI4" s="25"/>
      <c r="AJ4" s="25"/>
      <c r="AK4" s="25"/>
      <c r="AL4" s="25"/>
      <c r="AM4" s="25"/>
      <c r="AN4" s="25"/>
      <c r="AO4" s="25"/>
      <c r="AP4" s="25"/>
      <c r="AQ4" s="25"/>
      <c r="AR4" s="25"/>
      <c r="AS4" s="25"/>
      <c r="AT4" s="25"/>
      <c r="AU4" s="25"/>
      <c r="AV4" s="25"/>
      <c r="AW4" s="25"/>
      <c r="AX4" s="25"/>
      <c r="AY4" s="25"/>
      <c r="AZ4" s="25"/>
      <c r="BA4" s="25"/>
      <c r="BB4" s="25"/>
      <c r="BC4" s="1"/>
    </row>
    <row r="5" spans="1:55" s="27" customFormat="1" ht="28" customHeight="1" thickTop="1" x14ac:dyDescent="0.35">
      <c r="A5" s="39" t="s">
        <v>48</v>
      </c>
      <c r="B5" s="40">
        <v>7.3522455355217264</v>
      </c>
      <c r="C5" s="40">
        <v>5.2155103582132671</v>
      </c>
      <c r="D5" s="40">
        <v>5.1988836626683792</v>
      </c>
      <c r="E5" s="41">
        <f t="shared" ref="E5:E16" si="0">SUM(B5:D5)</f>
        <v>17.766639556403373</v>
      </c>
      <c r="F5" s="24"/>
      <c r="G5" s="24"/>
      <c r="H5" s="24"/>
      <c r="I5" s="24"/>
      <c r="J5" s="24"/>
      <c r="K5" s="24"/>
      <c r="L5" s="24"/>
      <c r="M5" s="24"/>
      <c r="N5" s="24"/>
      <c r="O5" s="24"/>
      <c r="P5" s="24"/>
      <c r="Q5" s="24"/>
      <c r="R5" s="24"/>
      <c r="S5" s="24"/>
      <c r="T5" s="24"/>
      <c r="U5" s="24"/>
      <c r="V5" s="24"/>
      <c r="W5" s="24"/>
      <c r="X5" s="24"/>
      <c r="Y5" s="24"/>
      <c r="Z5" s="24"/>
      <c r="AA5" s="25"/>
      <c r="AB5" s="25"/>
      <c r="AC5" s="25"/>
      <c r="AD5" s="25"/>
      <c r="AE5" s="25"/>
      <c r="AF5" s="25"/>
      <c r="AG5" s="25"/>
      <c r="AH5" s="25"/>
      <c r="AI5" s="25"/>
      <c r="AJ5" s="25"/>
      <c r="AK5" s="25"/>
      <c r="AL5" s="25"/>
      <c r="AM5" s="25"/>
      <c r="AN5" s="25"/>
      <c r="AO5" s="25"/>
      <c r="AP5" s="25"/>
      <c r="AQ5" s="25"/>
      <c r="AR5" s="25"/>
      <c r="AS5" s="25"/>
      <c r="AT5" s="25"/>
      <c r="AU5" s="25"/>
      <c r="AV5" s="25"/>
      <c r="AW5" s="25"/>
      <c r="AX5" s="25"/>
      <c r="AY5" s="25"/>
      <c r="AZ5" s="25"/>
      <c r="BA5" s="25"/>
      <c r="BB5" s="25"/>
      <c r="BC5" s="25"/>
    </row>
    <row r="6" spans="1:55" ht="28" customHeight="1" x14ac:dyDescent="0.35">
      <c r="A6" s="42" t="s">
        <v>49</v>
      </c>
      <c r="B6" s="43">
        <v>99.774701053705101</v>
      </c>
      <c r="C6" s="43">
        <v>73.239242074542759</v>
      </c>
      <c r="D6" s="43">
        <v>75.0376124769505</v>
      </c>
      <c r="E6" s="44">
        <f t="shared" si="0"/>
        <v>248.05155560519836</v>
      </c>
      <c r="F6" s="28"/>
      <c r="G6" s="28"/>
      <c r="H6" s="28"/>
      <c r="I6" s="28"/>
      <c r="J6" s="29"/>
      <c r="K6" s="28"/>
      <c r="L6" s="28"/>
      <c r="M6" s="28"/>
      <c r="N6" s="28"/>
      <c r="O6" s="28"/>
      <c r="P6" s="28"/>
      <c r="Q6" s="29"/>
      <c r="R6" s="29"/>
      <c r="S6" s="28"/>
      <c r="T6" s="28"/>
      <c r="U6" s="28"/>
      <c r="V6" s="28"/>
      <c r="W6" s="28"/>
      <c r="X6" s="28"/>
      <c r="Y6" s="28"/>
      <c r="Z6" s="28"/>
      <c r="AA6" s="28"/>
      <c r="AB6" s="28"/>
      <c r="AC6" s="28"/>
      <c r="AD6" s="28"/>
      <c r="AE6" s="28"/>
      <c r="AF6" s="28"/>
      <c r="AG6" s="28"/>
      <c r="AH6" s="28"/>
      <c r="AI6" s="28"/>
      <c r="AJ6" s="28"/>
      <c r="AK6" s="28"/>
      <c r="AL6" s="29"/>
      <c r="AM6" s="28"/>
      <c r="AN6" s="29"/>
      <c r="AO6" s="28"/>
      <c r="AP6" s="28"/>
      <c r="AQ6" s="28"/>
      <c r="AR6" s="28"/>
      <c r="AS6" s="28"/>
      <c r="AT6" s="28"/>
      <c r="AU6" s="28"/>
      <c r="AV6" s="28"/>
      <c r="AW6" s="28"/>
      <c r="AX6" s="28"/>
      <c r="AY6" s="28"/>
      <c r="AZ6" s="28"/>
      <c r="BA6" s="28"/>
      <c r="BB6" s="29"/>
      <c r="BC6" s="28"/>
    </row>
    <row r="7" spans="1:55" ht="28" customHeight="1" x14ac:dyDescent="0.35">
      <c r="A7" s="45" t="s">
        <v>50</v>
      </c>
      <c r="B7" s="46">
        <v>1053.8296192233681</v>
      </c>
      <c r="C7" s="46">
        <v>762.98963513118974</v>
      </c>
      <c r="D7" s="46">
        <v>780.5680411994822</v>
      </c>
      <c r="E7" s="44">
        <f t="shared" si="0"/>
        <v>2597.3872955540401</v>
      </c>
      <c r="F7" s="28"/>
      <c r="G7" s="28"/>
      <c r="H7" s="28"/>
      <c r="I7" s="28"/>
      <c r="J7" s="29"/>
      <c r="K7" s="28"/>
      <c r="L7" s="28"/>
      <c r="M7" s="28"/>
      <c r="N7" s="28"/>
      <c r="O7" s="28"/>
      <c r="P7" s="28"/>
      <c r="Q7" s="29"/>
      <c r="R7" s="29"/>
      <c r="S7" s="28"/>
      <c r="T7" s="28"/>
      <c r="U7" s="28"/>
      <c r="V7" s="28"/>
      <c r="W7" s="28"/>
      <c r="X7" s="28"/>
      <c r="Y7" s="28"/>
      <c r="Z7" s="28"/>
      <c r="AA7" s="28"/>
      <c r="AB7" s="28"/>
      <c r="AC7" s="28"/>
      <c r="AD7" s="28"/>
      <c r="AE7" s="28"/>
      <c r="AF7" s="28"/>
      <c r="AG7" s="28"/>
      <c r="AH7" s="28"/>
      <c r="AI7" s="28"/>
      <c r="AJ7" s="28"/>
      <c r="AK7" s="28"/>
      <c r="AL7" s="29"/>
      <c r="AM7" s="28"/>
      <c r="AN7" s="29"/>
      <c r="AO7" s="28"/>
      <c r="AP7" s="28"/>
      <c r="AQ7" s="28"/>
      <c r="AR7" s="28"/>
      <c r="AS7" s="28"/>
      <c r="AT7" s="28"/>
      <c r="AU7" s="28"/>
      <c r="AV7" s="28"/>
      <c r="AW7" s="28"/>
      <c r="AX7" s="28"/>
      <c r="AY7" s="28"/>
      <c r="AZ7" s="28"/>
      <c r="BA7" s="28"/>
      <c r="BB7" s="29"/>
      <c r="BC7" s="28"/>
    </row>
    <row r="8" spans="1:55" ht="28" customHeight="1" x14ac:dyDescent="0.35">
      <c r="A8" s="42" t="s">
        <v>51</v>
      </c>
      <c r="B8" s="43">
        <v>329.25657356996987</v>
      </c>
      <c r="C8" s="43">
        <v>236.54522483057679</v>
      </c>
      <c r="D8" s="43">
        <v>242.07569781636062</v>
      </c>
      <c r="E8" s="44">
        <f t="shared" si="0"/>
        <v>807.87749621690728</v>
      </c>
      <c r="F8" s="28"/>
      <c r="G8" s="28"/>
      <c r="H8" s="28"/>
      <c r="I8" s="28"/>
      <c r="J8" s="29"/>
      <c r="K8" s="28"/>
      <c r="L8" s="28"/>
      <c r="M8" s="28"/>
      <c r="N8" s="28"/>
      <c r="O8" s="28"/>
      <c r="P8" s="28"/>
      <c r="Q8" s="29"/>
      <c r="R8" s="29"/>
      <c r="S8" s="28"/>
      <c r="T8" s="28"/>
      <c r="U8" s="28"/>
      <c r="V8" s="28"/>
      <c r="W8" s="28"/>
      <c r="X8" s="28"/>
      <c r="Y8" s="28"/>
      <c r="Z8" s="28"/>
      <c r="AA8" s="28"/>
      <c r="AB8" s="28"/>
      <c r="AC8" s="28"/>
      <c r="AD8" s="28"/>
      <c r="AE8" s="28"/>
      <c r="AF8" s="28"/>
      <c r="AG8" s="28"/>
      <c r="AH8" s="28"/>
      <c r="AI8" s="28"/>
      <c r="AJ8" s="28"/>
      <c r="AK8" s="28"/>
      <c r="AL8" s="29"/>
      <c r="AM8" s="28"/>
      <c r="AN8" s="29"/>
      <c r="AO8" s="28"/>
      <c r="AP8" s="28"/>
      <c r="AQ8" s="28"/>
      <c r="AR8" s="28"/>
      <c r="AS8" s="28"/>
      <c r="AT8" s="28"/>
      <c r="AU8" s="28"/>
      <c r="AV8" s="28"/>
      <c r="AW8" s="28"/>
      <c r="AX8" s="28"/>
      <c r="AY8" s="28"/>
      <c r="AZ8" s="28"/>
      <c r="BA8" s="28"/>
      <c r="BB8" s="29"/>
      <c r="BC8" s="28"/>
    </row>
    <row r="9" spans="1:55" ht="28" customHeight="1" x14ac:dyDescent="0.35">
      <c r="A9" s="45" t="s">
        <v>52</v>
      </c>
      <c r="B9" s="46">
        <v>429.29496696651483</v>
      </c>
      <c r="C9" s="46">
        <v>306.8318070689254</v>
      </c>
      <c r="D9" s="46">
        <v>312.13415824625497</v>
      </c>
      <c r="E9" s="44">
        <f t="shared" si="0"/>
        <v>1048.2609322816952</v>
      </c>
      <c r="F9" s="28"/>
      <c r="G9" s="28"/>
      <c r="H9" s="28"/>
      <c r="I9" s="28"/>
      <c r="J9" s="29"/>
      <c r="K9" s="28"/>
      <c r="L9" s="28"/>
      <c r="M9" s="28"/>
      <c r="N9" s="28"/>
      <c r="O9" s="28"/>
      <c r="P9" s="28"/>
      <c r="Q9" s="29"/>
      <c r="R9" s="29"/>
      <c r="S9" s="28"/>
      <c r="T9" s="28"/>
      <c r="U9" s="28"/>
      <c r="V9" s="28"/>
      <c r="W9" s="28"/>
      <c r="X9" s="28"/>
      <c r="Y9" s="28"/>
      <c r="Z9" s="28"/>
      <c r="AA9" s="28"/>
      <c r="AB9" s="28"/>
      <c r="AC9" s="28"/>
      <c r="AD9" s="28"/>
      <c r="AE9" s="28"/>
      <c r="AF9" s="28"/>
      <c r="AG9" s="28"/>
      <c r="AH9" s="28"/>
      <c r="AI9" s="28"/>
      <c r="AJ9" s="28"/>
      <c r="AK9" s="28"/>
      <c r="AL9" s="29"/>
      <c r="AM9" s="28"/>
      <c r="AN9" s="29"/>
      <c r="AO9" s="28"/>
      <c r="AP9" s="28"/>
      <c r="AQ9" s="28"/>
      <c r="AR9" s="28"/>
      <c r="AS9" s="28"/>
      <c r="AT9" s="28"/>
      <c r="AU9" s="28"/>
      <c r="AV9" s="28"/>
      <c r="AW9" s="28"/>
      <c r="AX9" s="28"/>
      <c r="AY9" s="28"/>
      <c r="AZ9" s="28"/>
      <c r="BA9" s="28"/>
      <c r="BB9" s="29"/>
      <c r="BC9" s="28"/>
    </row>
    <row r="10" spans="1:55" s="32" customFormat="1" ht="28" customHeight="1" x14ac:dyDescent="0.35">
      <c r="A10" s="42" t="s">
        <v>53</v>
      </c>
      <c r="B10" s="43">
        <v>180.02685316983673</v>
      </c>
      <c r="C10" s="43">
        <v>137.24408158137999</v>
      </c>
      <c r="D10" s="43">
        <v>142.67834726651046</v>
      </c>
      <c r="E10" s="44">
        <f t="shared" si="0"/>
        <v>459.94928201772717</v>
      </c>
      <c r="F10" s="30"/>
      <c r="G10" s="30"/>
      <c r="H10" s="30"/>
      <c r="I10" s="30"/>
      <c r="J10" s="30"/>
      <c r="K10" s="30"/>
      <c r="L10" s="30"/>
      <c r="M10" s="30"/>
      <c r="N10" s="30"/>
      <c r="O10" s="30"/>
      <c r="P10" s="30"/>
      <c r="Q10" s="30"/>
      <c r="R10" s="30"/>
      <c r="S10" s="30"/>
      <c r="T10" s="30"/>
      <c r="U10" s="30"/>
      <c r="V10" s="30"/>
      <c r="W10" s="30"/>
      <c r="X10" s="30"/>
      <c r="Y10" s="30"/>
      <c r="Z10" s="30"/>
      <c r="AA10" s="30"/>
      <c r="AB10" s="30"/>
      <c r="AC10" s="30"/>
      <c r="AD10" s="30"/>
      <c r="AE10" s="30"/>
      <c r="AF10" s="30"/>
      <c r="AG10" s="30"/>
      <c r="AH10" s="30"/>
      <c r="AI10" s="30"/>
      <c r="AJ10" s="30"/>
      <c r="AK10" s="30"/>
      <c r="AL10" s="30"/>
      <c r="AM10" s="30"/>
      <c r="AN10" s="30"/>
      <c r="AO10" s="30"/>
      <c r="AP10" s="30"/>
      <c r="AQ10" s="30"/>
      <c r="AR10" s="30"/>
      <c r="AS10" s="30"/>
      <c r="AT10" s="30"/>
      <c r="AU10" s="30"/>
      <c r="AV10" s="30"/>
      <c r="AW10" s="30"/>
      <c r="AX10" s="30"/>
      <c r="AY10" s="30"/>
      <c r="AZ10" s="30"/>
      <c r="BA10" s="30"/>
      <c r="BB10" s="31"/>
      <c r="BC10" s="30"/>
    </row>
    <row r="11" spans="1:55" ht="28" customHeight="1" x14ac:dyDescent="0.35">
      <c r="A11" s="45" t="s">
        <v>54</v>
      </c>
      <c r="B11" s="46">
        <v>467.89600613805845</v>
      </c>
      <c r="C11" s="46">
        <v>345.06812101997394</v>
      </c>
      <c r="D11" s="46">
        <v>356.89565849267319</v>
      </c>
      <c r="E11" s="44">
        <f t="shared" si="0"/>
        <v>1169.8597856507056</v>
      </c>
      <c r="F11" s="33"/>
      <c r="G11" s="33"/>
      <c r="H11" s="33"/>
      <c r="I11" s="33"/>
      <c r="J11" s="33"/>
      <c r="K11" s="33"/>
      <c r="L11" s="33"/>
      <c r="M11" s="33"/>
      <c r="N11" s="33"/>
      <c r="O11" s="33"/>
      <c r="P11" s="33"/>
      <c r="Q11" s="33"/>
      <c r="R11" s="33"/>
      <c r="S11" s="33"/>
      <c r="T11" s="33"/>
      <c r="U11" s="33"/>
      <c r="V11" s="33"/>
      <c r="W11" s="33"/>
      <c r="X11" s="33"/>
      <c r="Y11" s="33"/>
      <c r="Z11" s="33"/>
      <c r="AA11" s="33"/>
    </row>
    <row r="12" spans="1:55" ht="28" customHeight="1" x14ac:dyDescent="0.35">
      <c r="A12" s="42" t="s">
        <v>55</v>
      </c>
      <c r="B12" s="43">
        <v>1051.7791050518335</v>
      </c>
      <c r="C12" s="43">
        <v>771.67730519787006</v>
      </c>
      <c r="D12" s="43">
        <v>798.977147009188</v>
      </c>
      <c r="E12" s="44">
        <f t="shared" si="0"/>
        <v>2622.4335572588916</v>
      </c>
      <c r="F12" s="33"/>
      <c r="G12" s="33"/>
      <c r="H12" s="33"/>
      <c r="I12" s="33"/>
      <c r="J12" s="33"/>
      <c r="K12" s="33"/>
      <c r="L12" s="33"/>
      <c r="M12" s="33"/>
      <c r="N12" s="33"/>
      <c r="O12" s="33"/>
      <c r="P12" s="33"/>
      <c r="Q12" s="33"/>
      <c r="R12" s="33"/>
      <c r="S12" s="33"/>
      <c r="T12" s="33"/>
      <c r="U12" s="33"/>
      <c r="V12" s="33"/>
      <c r="W12" s="33"/>
      <c r="X12" s="33"/>
      <c r="Y12" s="33"/>
      <c r="Z12" s="33"/>
      <c r="AA12" s="33"/>
    </row>
    <row r="13" spans="1:55" ht="28" customHeight="1" x14ac:dyDescent="0.35">
      <c r="A13" s="45" t="s">
        <v>56</v>
      </c>
      <c r="B13" s="46">
        <v>1273.5187722961105</v>
      </c>
      <c r="C13" s="46">
        <v>922.0726521171473</v>
      </c>
      <c r="D13" s="46">
        <v>951.04510024476804</v>
      </c>
      <c r="E13" s="44">
        <f t="shared" si="0"/>
        <v>3146.6365246580258</v>
      </c>
      <c r="F13" s="33"/>
      <c r="G13" s="33"/>
      <c r="H13" s="33"/>
      <c r="I13" s="33"/>
      <c r="J13" s="33"/>
      <c r="K13" s="33"/>
      <c r="L13" s="33"/>
      <c r="M13" s="33"/>
      <c r="N13" s="33"/>
      <c r="O13" s="33"/>
      <c r="P13" s="33"/>
      <c r="Q13" s="33"/>
      <c r="R13" s="33"/>
      <c r="S13" s="33"/>
      <c r="T13" s="33"/>
      <c r="U13" s="33"/>
      <c r="V13" s="33"/>
      <c r="W13" s="33"/>
      <c r="X13" s="33"/>
      <c r="Y13" s="33"/>
      <c r="Z13" s="33"/>
      <c r="AA13" s="33"/>
    </row>
    <row r="14" spans="1:55" ht="28" customHeight="1" thickBot="1" x14ac:dyDescent="0.4">
      <c r="A14" s="48" t="s">
        <v>57</v>
      </c>
      <c r="B14" s="49">
        <v>326.11961475101754</v>
      </c>
      <c r="C14" s="49">
        <v>233.05956187615953</v>
      </c>
      <c r="D14" s="49">
        <v>236.75729817693832</v>
      </c>
      <c r="E14" s="50">
        <f t="shared" si="0"/>
        <v>795.93647480411539</v>
      </c>
    </row>
    <row r="15" spans="1:55" ht="28" customHeight="1" thickTop="1" thickBot="1" x14ac:dyDescent="0.4">
      <c r="A15" s="60" t="s">
        <v>152</v>
      </c>
      <c r="B15" s="61">
        <v>518.47210736371323</v>
      </c>
      <c r="C15" s="61">
        <v>501.9868320017099</v>
      </c>
      <c r="D15" s="61">
        <v>527.90832153861368</v>
      </c>
      <c r="E15" s="57">
        <f t="shared" si="0"/>
        <v>1548.3672609040368</v>
      </c>
    </row>
    <row r="16" spans="1:55" ht="28" customHeight="1" thickTop="1" thickBot="1" x14ac:dyDescent="0.4">
      <c r="A16" s="58" t="s">
        <v>7</v>
      </c>
      <c r="B16" s="59">
        <v>5737.3205651196495</v>
      </c>
      <c r="C16" s="59">
        <v>4295.9299732576874</v>
      </c>
      <c r="D16" s="59">
        <v>4429.2762661304114</v>
      </c>
      <c r="E16" s="57">
        <f t="shared" si="0"/>
        <v>14462.526804507748</v>
      </c>
    </row>
    <row r="17" spans="1:7" ht="26.25" customHeight="1" thickTop="1" x14ac:dyDescent="0.35">
      <c r="A17" s="22" t="s">
        <v>158</v>
      </c>
      <c r="B17" s="34"/>
      <c r="C17" s="35"/>
      <c r="D17" s="35"/>
      <c r="E17" s="35"/>
      <c r="F17" s="35"/>
    </row>
    <row r="18" spans="1:7" ht="26.25" customHeight="1" x14ac:dyDescent="0.35">
      <c r="A18" s="36"/>
      <c r="B18" s="34"/>
      <c r="C18" s="30"/>
      <c r="D18" s="30"/>
      <c r="E18" s="30"/>
      <c r="F18" s="30"/>
    </row>
    <row r="19" spans="1:7" ht="26.25" customHeight="1" x14ac:dyDescent="0.35">
      <c r="A19" s="36"/>
      <c r="B19" s="34"/>
      <c r="C19" s="31"/>
      <c r="D19" s="31"/>
      <c r="E19" s="31"/>
      <c r="F19" s="31"/>
      <c r="G19" s="31"/>
    </row>
    <row r="20" spans="1:7" ht="26.25" customHeight="1" x14ac:dyDescent="0.35">
      <c r="A20" s="36"/>
      <c r="B20" s="2"/>
      <c r="C20" s="30"/>
      <c r="D20" s="30"/>
      <c r="E20" s="30"/>
      <c r="F20" s="30"/>
      <c r="G20" s="30"/>
    </row>
    <row r="21" spans="1:7" x14ac:dyDescent="0.35">
      <c r="A21" s="22"/>
    </row>
  </sheetData>
  <sheetProtection algorithmName="SHA-512" hashValue="0g1kE05sCfGb6pLW0s8Q8DqZaz9Hb8HHrG/4/tWloQW2ED0rtDWzeCHt0aku3lwsBjLCHG+N1sQx0vm8PnfOSQ==" saltValue="VxCHjiDG3bJSlaqgoPNojg==" spinCount="100000" sheet="1" objects="1" scenarios="1"/>
  <mergeCells count="2">
    <mergeCell ref="A3:A4"/>
    <mergeCell ref="B3:E3"/>
  </mergeCells>
  <pageMargins left="0.7" right="0.7" top="0.78740157499999996" bottom="0.78740157499999996" header="0.3" footer="0.3"/>
  <pageSetup paperSize="9" scale="37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pageSetUpPr fitToPage="1"/>
  </sheetPr>
  <dimension ref="A1:BC21"/>
  <sheetViews>
    <sheetView zoomScaleNormal="100" workbookViewId="0">
      <selection activeCell="D19" sqref="D19"/>
    </sheetView>
  </sheetViews>
  <sheetFormatPr baseColWidth="10" defaultColWidth="11.453125" defaultRowHeight="14.5" x14ac:dyDescent="0.35"/>
  <cols>
    <col min="1" max="1" width="61.1796875" style="23" customWidth="1"/>
    <col min="2" max="7" width="10.7265625" style="23" customWidth="1"/>
    <col min="8" max="8" width="11.26953125" style="23" customWidth="1"/>
    <col min="9" max="9" width="8.453125" style="23" customWidth="1"/>
    <col min="10" max="10" width="7" style="23" customWidth="1"/>
    <col min="11" max="11" width="7.7265625" style="23" customWidth="1"/>
    <col min="12" max="12" width="4.7265625" style="23" customWidth="1"/>
    <col min="13" max="13" width="8" style="23" customWidth="1"/>
    <col min="14" max="14" width="6.54296875" style="23" customWidth="1"/>
    <col min="15" max="15" width="8.26953125" style="23" customWidth="1"/>
    <col min="16" max="16" width="5.54296875" style="23" customWidth="1"/>
    <col min="17" max="17" width="6.54296875" style="23" customWidth="1"/>
    <col min="18" max="18" width="8.81640625" style="23" customWidth="1"/>
    <col min="19" max="20" width="9.54296875" style="23" customWidth="1"/>
    <col min="21" max="21" width="6" style="23" customWidth="1"/>
    <col min="22" max="22" width="6.453125" style="23" customWidth="1"/>
    <col min="23" max="23" width="10.453125" style="23" customWidth="1"/>
    <col min="24" max="24" width="6.1796875" style="23" customWidth="1"/>
    <col min="25" max="25" width="9.1796875" style="23" customWidth="1"/>
    <col min="26" max="26" width="4.54296875" style="23" customWidth="1"/>
    <col min="27" max="27" width="6.26953125" style="23" customWidth="1"/>
    <col min="28" max="28" width="6.7265625" style="23" customWidth="1"/>
    <col min="29" max="29" width="7.26953125" style="23" customWidth="1"/>
    <col min="30" max="30" width="6.54296875" style="23" customWidth="1"/>
    <col min="31" max="31" width="11.1796875" style="23" customWidth="1"/>
    <col min="32" max="32" width="5.7265625" style="23" customWidth="1"/>
    <col min="33" max="33" width="5.81640625" style="23" customWidth="1"/>
    <col min="34" max="34" width="6.26953125" style="23" customWidth="1"/>
    <col min="35" max="35" width="9" style="23" customWidth="1"/>
    <col min="36" max="36" width="10.54296875" style="23" customWidth="1"/>
    <col min="37" max="37" width="6.81640625" style="23" customWidth="1"/>
    <col min="38" max="38" width="9.54296875" style="23" customWidth="1"/>
    <col min="39" max="39" width="5.7265625" style="23" customWidth="1"/>
    <col min="40" max="40" width="7" style="23" customWidth="1"/>
    <col min="41" max="41" width="6.54296875" style="23" customWidth="1"/>
    <col min="42" max="42" width="7.1796875" style="23" customWidth="1"/>
    <col min="43" max="43" width="5.453125" style="23" customWidth="1"/>
    <col min="44" max="44" width="6.7265625" style="23" customWidth="1"/>
    <col min="45" max="45" width="5.26953125" style="23" customWidth="1"/>
    <col min="46" max="46" width="7.1796875" style="23" customWidth="1"/>
    <col min="47" max="47" width="11.453125" style="23"/>
    <col min="48" max="48" width="8.1796875" style="23" customWidth="1"/>
    <col min="49" max="49" width="8" style="23" customWidth="1"/>
    <col min="50" max="50" width="6.7265625" style="23" customWidth="1"/>
    <col min="51" max="51" width="6.1796875" style="23" customWidth="1"/>
    <col min="52" max="52" width="11.453125" style="23"/>
    <col min="53" max="53" width="6" style="23" customWidth="1"/>
    <col min="54" max="54" width="11.453125" style="23"/>
    <col min="55" max="55" width="7.7265625" style="23" customWidth="1"/>
    <col min="56" max="56" width="6.453125" style="23" customWidth="1"/>
    <col min="57" max="57" width="6.54296875" style="23" customWidth="1"/>
    <col min="58" max="58" width="8.1796875" style="23" customWidth="1"/>
    <col min="59" max="16384" width="11.453125" style="23"/>
  </cols>
  <sheetData>
    <row r="1" spans="1:55" ht="18.5" x14ac:dyDescent="0.45">
      <c r="A1" s="4" t="s">
        <v>175</v>
      </c>
      <c r="B1" s="3"/>
    </row>
    <row r="2" spans="1:55" x14ac:dyDescent="0.35">
      <c r="B2" s="23" t="s">
        <v>20</v>
      </c>
    </row>
    <row r="3" spans="1:55" ht="15" customHeight="1" x14ac:dyDescent="0.35">
      <c r="A3" s="134" t="s">
        <v>28</v>
      </c>
      <c r="B3" s="136" t="s">
        <v>6</v>
      </c>
      <c r="C3" s="137"/>
      <c r="D3" s="137"/>
      <c r="E3" s="138"/>
    </row>
    <row r="4" spans="1:55" ht="15" thickBot="1" x14ac:dyDescent="0.4">
      <c r="A4" s="135"/>
      <c r="B4" s="37" t="s">
        <v>183</v>
      </c>
      <c r="C4" s="37" t="s">
        <v>155</v>
      </c>
      <c r="D4" s="37" t="s">
        <v>156</v>
      </c>
      <c r="E4" s="38" t="s">
        <v>182</v>
      </c>
      <c r="F4" s="24"/>
      <c r="G4" s="24"/>
      <c r="H4" s="24"/>
      <c r="I4" s="24"/>
      <c r="J4" s="24"/>
      <c r="K4" s="24"/>
      <c r="L4" s="24"/>
      <c r="M4" s="24"/>
      <c r="N4" s="24"/>
      <c r="O4" s="24"/>
      <c r="P4" s="24"/>
      <c r="Q4" s="24"/>
      <c r="R4" s="24"/>
      <c r="S4" s="24"/>
      <c r="T4" s="24"/>
      <c r="U4" s="24"/>
      <c r="V4" s="24"/>
      <c r="W4" s="24"/>
      <c r="X4" s="24"/>
      <c r="Y4" s="24"/>
      <c r="Z4" s="24"/>
      <c r="AA4" s="25"/>
      <c r="AB4" s="25"/>
      <c r="AC4" s="25"/>
      <c r="AD4" s="25"/>
      <c r="AE4" s="25"/>
      <c r="AF4" s="25"/>
      <c r="AG4" s="25"/>
      <c r="AH4" s="25"/>
      <c r="AI4" s="25"/>
      <c r="AJ4" s="25"/>
      <c r="AK4" s="25"/>
      <c r="AL4" s="25"/>
      <c r="AM4" s="25"/>
      <c r="AN4" s="25"/>
      <c r="AO4" s="25"/>
      <c r="AP4" s="25"/>
      <c r="AQ4" s="25"/>
      <c r="AR4" s="25"/>
      <c r="AS4" s="25"/>
      <c r="AT4" s="25"/>
      <c r="AU4" s="25"/>
      <c r="AV4" s="25"/>
      <c r="AW4" s="25"/>
      <c r="AX4" s="25"/>
      <c r="AY4" s="25"/>
      <c r="AZ4" s="25"/>
      <c r="BA4" s="25"/>
      <c r="BB4" s="25"/>
      <c r="BC4" s="1"/>
    </row>
    <row r="5" spans="1:55" s="27" customFormat="1" ht="28" customHeight="1" thickTop="1" x14ac:dyDescent="0.35">
      <c r="A5" s="39" t="s">
        <v>48</v>
      </c>
      <c r="B5" s="40">
        <v>0.25294925119003769</v>
      </c>
      <c r="C5" s="40">
        <v>0.5339780094024611</v>
      </c>
      <c r="D5" s="40">
        <v>0.2171103381364905</v>
      </c>
      <c r="E5" s="41">
        <f t="shared" ref="E5:E16" si="0">SUM(B5:D5)</f>
        <v>1.0040375987289893</v>
      </c>
      <c r="F5" s="24"/>
      <c r="G5" s="24"/>
      <c r="H5" s="24"/>
      <c r="I5" s="24"/>
      <c r="J5" s="24"/>
      <c r="K5" s="24"/>
      <c r="L5" s="24"/>
      <c r="M5" s="24"/>
      <c r="N5" s="24"/>
      <c r="O5" s="24"/>
      <c r="P5" s="24"/>
      <c r="Q5" s="24"/>
      <c r="R5" s="24"/>
      <c r="S5" s="24"/>
      <c r="T5" s="24"/>
      <c r="U5" s="24"/>
      <c r="V5" s="24"/>
      <c r="W5" s="24"/>
      <c r="X5" s="24"/>
      <c r="Y5" s="24"/>
      <c r="Z5" s="24"/>
      <c r="AA5" s="25"/>
      <c r="AB5" s="25"/>
      <c r="AC5" s="25"/>
      <c r="AD5" s="25"/>
      <c r="AE5" s="25"/>
      <c r="AF5" s="25"/>
      <c r="AG5" s="25"/>
      <c r="AH5" s="25"/>
      <c r="AI5" s="25"/>
      <c r="AJ5" s="25"/>
      <c r="AK5" s="25"/>
      <c r="AL5" s="25"/>
      <c r="AM5" s="25"/>
      <c r="AN5" s="25"/>
      <c r="AO5" s="25"/>
      <c r="AP5" s="25"/>
      <c r="AQ5" s="25"/>
      <c r="AR5" s="25"/>
      <c r="AS5" s="25"/>
      <c r="AT5" s="25"/>
      <c r="AU5" s="25"/>
      <c r="AV5" s="25"/>
      <c r="AW5" s="25"/>
      <c r="AX5" s="25"/>
      <c r="AY5" s="25"/>
      <c r="AZ5" s="25"/>
      <c r="BA5" s="25"/>
      <c r="BB5" s="25"/>
      <c r="BC5" s="25"/>
    </row>
    <row r="6" spans="1:55" ht="28" customHeight="1" x14ac:dyDescent="0.35">
      <c r="A6" s="42" t="s">
        <v>49</v>
      </c>
      <c r="B6" s="43">
        <v>6.1218219400093208</v>
      </c>
      <c r="C6" s="43">
        <v>8.2364861841514418</v>
      </c>
      <c r="D6" s="43">
        <v>6.1118064119747668</v>
      </c>
      <c r="E6" s="44">
        <f t="shared" si="0"/>
        <v>20.470114536135529</v>
      </c>
      <c r="F6" s="28"/>
      <c r="G6" s="28"/>
      <c r="H6" s="28"/>
      <c r="I6" s="28"/>
      <c r="J6" s="29"/>
      <c r="K6" s="28"/>
      <c r="L6" s="28"/>
      <c r="M6" s="28"/>
      <c r="N6" s="28"/>
      <c r="O6" s="28"/>
      <c r="P6" s="28"/>
      <c r="Q6" s="29"/>
      <c r="R6" s="29"/>
      <c r="S6" s="28"/>
      <c r="T6" s="28"/>
      <c r="U6" s="28"/>
      <c r="V6" s="28"/>
      <c r="W6" s="28"/>
      <c r="X6" s="28"/>
      <c r="Y6" s="28"/>
      <c r="Z6" s="28"/>
      <c r="AA6" s="28"/>
      <c r="AB6" s="28"/>
      <c r="AC6" s="28"/>
      <c r="AD6" s="28"/>
      <c r="AE6" s="28"/>
      <c r="AF6" s="28"/>
      <c r="AG6" s="28"/>
      <c r="AH6" s="28"/>
      <c r="AI6" s="28"/>
      <c r="AJ6" s="28"/>
      <c r="AK6" s="28"/>
      <c r="AL6" s="29"/>
      <c r="AM6" s="28"/>
      <c r="AN6" s="29"/>
      <c r="AO6" s="28"/>
      <c r="AP6" s="28"/>
      <c r="AQ6" s="28"/>
      <c r="AR6" s="28"/>
      <c r="AS6" s="28"/>
      <c r="AT6" s="28"/>
      <c r="AU6" s="28"/>
      <c r="AV6" s="28"/>
      <c r="AW6" s="28"/>
      <c r="AX6" s="28"/>
      <c r="AY6" s="28"/>
      <c r="AZ6" s="28"/>
      <c r="BA6" s="28"/>
      <c r="BB6" s="29"/>
      <c r="BC6" s="28"/>
    </row>
    <row r="7" spans="1:55" ht="28" customHeight="1" x14ac:dyDescent="0.35">
      <c r="A7" s="45" t="s">
        <v>50</v>
      </c>
      <c r="B7" s="46">
        <v>19.491574007244186</v>
      </c>
      <c r="C7" s="46">
        <v>54.41163525657575</v>
      </c>
      <c r="D7" s="46">
        <v>26.005097409747492</v>
      </c>
      <c r="E7" s="44">
        <f t="shared" si="0"/>
        <v>99.908306673567424</v>
      </c>
      <c r="F7" s="28"/>
      <c r="G7" s="28"/>
      <c r="H7" s="28"/>
      <c r="I7" s="28"/>
      <c r="J7" s="29"/>
      <c r="K7" s="28"/>
      <c r="L7" s="28"/>
      <c r="M7" s="28"/>
      <c r="N7" s="28"/>
      <c r="O7" s="28"/>
      <c r="P7" s="28"/>
      <c r="Q7" s="29"/>
      <c r="R7" s="29"/>
      <c r="S7" s="28"/>
      <c r="T7" s="28"/>
      <c r="U7" s="28"/>
      <c r="V7" s="28"/>
      <c r="W7" s="28"/>
      <c r="X7" s="28"/>
      <c r="Y7" s="28"/>
      <c r="Z7" s="28"/>
      <c r="AA7" s="28"/>
      <c r="AB7" s="28"/>
      <c r="AC7" s="28"/>
      <c r="AD7" s="28"/>
      <c r="AE7" s="28"/>
      <c r="AF7" s="28"/>
      <c r="AG7" s="28"/>
      <c r="AH7" s="28"/>
      <c r="AI7" s="28"/>
      <c r="AJ7" s="28"/>
      <c r="AK7" s="28"/>
      <c r="AL7" s="29"/>
      <c r="AM7" s="28"/>
      <c r="AN7" s="29"/>
      <c r="AO7" s="28"/>
      <c r="AP7" s="28"/>
      <c r="AQ7" s="28"/>
      <c r="AR7" s="28"/>
      <c r="AS7" s="28"/>
      <c r="AT7" s="28"/>
      <c r="AU7" s="28"/>
      <c r="AV7" s="28"/>
      <c r="AW7" s="28"/>
      <c r="AX7" s="28"/>
      <c r="AY7" s="28"/>
      <c r="AZ7" s="28"/>
      <c r="BA7" s="28"/>
      <c r="BB7" s="29"/>
      <c r="BC7" s="28"/>
    </row>
    <row r="8" spans="1:55" ht="28" customHeight="1" x14ac:dyDescent="0.35">
      <c r="A8" s="42" t="s">
        <v>51</v>
      </c>
      <c r="B8" s="43">
        <v>0.65713451236418607</v>
      </c>
      <c r="C8" s="43">
        <v>14.121646901272941</v>
      </c>
      <c r="D8" s="43">
        <v>5.9267165087048497</v>
      </c>
      <c r="E8" s="44">
        <f t="shared" si="0"/>
        <v>20.705497922341976</v>
      </c>
      <c r="F8" s="28"/>
      <c r="G8" s="28"/>
      <c r="H8" s="28"/>
      <c r="I8" s="28"/>
      <c r="J8" s="29"/>
      <c r="K8" s="28"/>
      <c r="L8" s="28"/>
      <c r="M8" s="28"/>
      <c r="N8" s="28"/>
      <c r="O8" s="28"/>
      <c r="P8" s="28"/>
      <c r="Q8" s="29"/>
      <c r="R8" s="29"/>
      <c r="S8" s="28"/>
      <c r="T8" s="28"/>
      <c r="U8" s="28"/>
      <c r="V8" s="28"/>
      <c r="W8" s="28"/>
      <c r="X8" s="28"/>
      <c r="Y8" s="28"/>
      <c r="Z8" s="28"/>
      <c r="AA8" s="28"/>
      <c r="AB8" s="28"/>
      <c r="AC8" s="28"/>
      <c r="AD8" s="28"/>
      <c r="AE8" s="28"/>
      <c r="AF8" s="28"/>
      <c r="AG8" s="28"/>
      <c r="AH8" s="28"/>
      <c r="AI8" s="28"/>
      <c r="AJ8" s="28"/>
      <c r="AK8" s="28"/>
      <c r="AL8" s="29"/>
      <c r="AM8" s="28"/>
      <c r="AN8" s="29"/>
      <c r="AO8" s="28"/>
      <c r="AP8" s="28"/>
      <c r="AQ8" s="28"/>
      <c r="AR8" s="28"/>
      <c r="AS8" s="28"/>
      <c r="AT8" s="28"/>
      <c r="AU8" s="28"/>
      <c r="AV8" s="28"/>
      <c r="AW8" s="28"/>
      <c r="AX8" s="28"/>
      <c r="AY8" s="28"/>
      <c r="AZ8" s="28"/>
      <c r="BA8" s="28"/>
      <c r="BB8" s="29"/>
      <c r="BC8" s="28"/>
    </row>
    <row r="9" spans="1:55" ht="28" customHeight="1" x14ac:dyDescent="0.35">
      <c r="A9" s="45" t="s">
        <v>52</v>
      </c>
      <c r="B9" s="46">
        <v>23.977022988840314</v>
      </c>
      <c r="C9" s="46">
        <v>31.291723391846045</v>
      </c>
      <c r="D9" s="46">
        <v>19.240651069132959</v>
      </c>
      <c r="E9" s="44">
        <f t="shared" si="0"/>
        <v>74.509397449819318</v>
      </c>
      <c r="F9" s="28"/>
      <c r="G9" s="28"/>
      <c r="H9" s="28"/>
      <c r="I9" s="28"/>
      <c r="J9" s="29"/>
      <c r="K9" s="28"/>
      <c r="L9" s="28"/>
      <c r="M9" s="28"/>
      <c r="N9" s="28"/>
      <c r="O9" s="28"/>
      <c r="P9" s="28"/>
      <c r="Q9" s="29"/>
      <c r="R9" s="29"/>
      <c r="S9" s="28"/>
      <c r="T9" s="28"/>
      <c r="U9" s="28"/>
      <c r="V9" s="28"/>
      <c r="W9" s="28"/>
      <c r="X9" s="28"/>
      <c r="Y9" s="28"/>
      <c r="Z9" s="28"/>
      <c r="AA9" s="28"/>
      <c r="AB9" s="28"/>
      <c r="AC9" s="28"/>
      <c r="AD9" s="28"/>
      <c r="AE9" s="28"/>
      <c r="AF9" s="28"/>
      <c r="AG9" s="28"/>
      <c r="AH9" s="28"/>
      <c r="AI9" s="28"/>
      <c r="AJ9" s="28"/>
      <c r="AK9" s="28"/>
      <c r="AL9" s="29"/>
      <c r="AM9" s="28"/>
      <c r="AN9" s="29"/>
      <c r="AO9" s="28"/>
      <c r="AP9" s="28"/>
      <c r="AQ9" s="28"/>
      <c r="AR9" s="28"/>
      <c r="AS9" s="28"/>
      <c r="AT9" s="28"/>
      <c r="AU9" s="28"/>
      <c r="AV9" s="28"/>
      <c r="AW9" s="28"/>
      <c r="AX9" s="28"/>
      <c r="AY9" s="28"/>
      <c r="AZ9" s="28"/>
      <c r="BA9" s="28"/>
      <c r="BB9" s="29"/>
      <c r="BC9" s="28"/>
    </row>
    <row r="10" spans="1:55" s="32" customFormat="1" ht="28" customHeight="1" x14ac:dyDescent="0.35">
      <c r="A10" s="42" t="s">
        <v>53</v>
      </c>
      <c r="B10" s="43">
        <v>4.9697720196234041</v>
      </c>
      <c r="C10" s="43">
        <v>10.687678364352163</v>
      </c>
      <c r="D10" s="43">
        <v>4.2855193784648922</v>
      </c>
      <c r="E10" s="44">
        <f t="shared" si="0"/>
        <v>19.942969762440459</v>
      </c>
      <c r="F10" s="30"/>
      <c r="G10" s="30"/>
      <c r="H10" s="30"/>
      <c r="I10" s="30"/>
      <c r="J10" s="30"/>
      <c r="K10" s="30"/>
      <c r="L10" s="30"/>
      <c r="M10" s="30"/>
      <c r="N10" s="30"/>
      <c r="O10" s="30"/>
      <c r="P10" s="30"/>
      <c r="Q10" s="30"/>
      <c r="R10" s="30"/>
      <c r="S10" s="30"/>
      <c r="T10" s="30"/>
      <c r="U10" s="30"/>
      <c r="V10" s="30"/>
      <c r="W10" s="30"/>
      <c r="X10" s="30"/>
      <c r="Y10" s="30"/>
      <c r="Z10" s="30"/>
      <c r="AA10" s="30"/>
      <c r="AB10" s="30"/>
      <c r="AC10" s="30"/>
      <c r="AD10" s="30"/>
      <c r="AE10" s="30"/>
      <c r="AF10" s="30"/>
      <c r="AG10" s="30"/>
      <c r="AH10" s="30"/>
      <c r="AI10" s="30"/>
      <c r="AJ10" s="30"/>
      <c r="AK10" s="30"/>
      <c r="AL10" s="30"/>
      <c r="AM10" s="30"/>
      <c r="AN10" s="30"/>
      <c r="AO10" s="30"/>
      <c r="AP10" s="30"/>
      <c r="AQ10" s="30"/>
      <c r="AR10" s="30"/>
      <c r="AS10" s="30"/>
      <c r="AT10" s="30"/>
      <c r="AU10" s="30"/>
      <c r="AV10" s="30"/>
      <c r="AW10" s="30"/>
      <c r="AX10" s="30"/>
      <c r="AY10" s="30"/>
      <c r="AZ10" s="30"/>
      <c r="BA10" s="30"/>
      <c r="BB10" s="31"/>
      <c r="BC10" s="30"/>
    </row>
    <row r="11" spans="1:55" ht="28" customHeight="1" x14ac:dyDescent="0.35">
      <c r="A11" s="45" t="s">
        <v>54</v>
      </c>
      <c r="B11" s="46">
        <v>26.003571265561561</v>
      </c>
      <c r="C11" s="46">
        <v>25.536187437534174</v>
      </c>
      <c r="D11" s="46">
        <v>15.526983527751419</v>
      </c>
      <c r="E11" s="44">
        <f t="shared" si="0"/>
        <v>67.066742230847154</v>
      </c>
      <c r="F11" s="33"/>
      <c r="G11" s="33"/>
      <c r="H11" s="33"/>
      <c r="I11" s="33"/>
      <c r="J11" s="33"/>
      <c r="K11" s="33"/>
      <c r="L11" s="33"/>
      <c r="M11" s="33"/>
      <c r="N11" s="33"/>
      <c r="O11" s="33"/>
      <c r="P11" s="33"/>
      <c r="Q11" s="33"/>
      <c r="R11" s="33"/>
      <c r="S11" s="33"/>
      <c r="T11" s="33"/>
      <c r="U11" s="33"/>
      <c r="V11" s="33"/>
      <c r="W11" s="33"/>
      <c r="X11" s="33"/>
      <c r="Y11" s="33"/>
      <c r="Z11" s="33"/>
      <c r="AA11" s="33"/>
    </row>
    <row r="12" spans="1:55" ht="28" customHeight="1" x14ac:dyDescent="0.35">
      <c r="A12" s="42" t="s">
        <v>55</v>
      </c>
      <c r="B12" s="43">
        <v>32.804039518175422</v>
      </c>
      <c r="C12" s="43">
        <v>38.41422760029571</v>
      </c>
      <c r="D12" s="43">
        <v>26.36088562666707</v>
      </c>
      <c r="E12" s="44">
        <f t="shared" si="0"/>
        <v>97.579152745138202</v>
      </c>
      <c r="F12" s="33"/>
      <c r="G12" s="33"/>
      <c r="H12" s="33"/>
      <c r="I12" s="33"/>
      <c r="J12" s="33"/>
      <c r="K12" s="33"/>
      <c r="L12" s="33"/>
      <c r="M12" s="33"/>
      <c r="N12" s="33"/>
      <c r="O12" s="33"/>
      <c r="P12" s="33"/>
      <c r="Q12" s="33"/>
      <c r="R12" s="33"/>
      <c r="S12" s="33"/>
      <c r="T12" s="33"/>
      <c r="U12" s="33"/>
      <c r="V12" s="33"/>
      <c r="W12" s="33"/>
      <c r="X12" s="33"/>
      <c r="Y12" s="33"/>
      <c r="Z12" s="33"/>
      <c r="AA12" s="33"/>
    </row>
    <row r="13" spans="1:55" ht="28" customHeight="1" x14ac:dyDescent="0.35">
      <c r="A13" s="45" t="s">
        <v>56</v>
      </c>
      <c r="B13" s="46">
        <v>77.144086649435465</v>
      </c>
      <c r="C13" s="46">
        <v>65.763712518603697</v>
      </c>
      <c r="D13" s="46">
        <v>50.791630155398593</v>
      </c>
      <c r="E13" s="44">
        <f t="shared" si="0"/>
        <v>193.69942932343776</v>
      </c>
      <c r="F13" s="33"/>
      <c r="G13" s="33"/>
      <c r="H13" s="33"/>
      <c r="I13" s="33"/>
      <c r="J13" s="33"/>
      <c r="K13" s="33"/>
      <c r="L13" s="33"/>
      <c r="M13" s="33"/>
      <c r="N13" s="33"/>
      <c r="O13" s="33"/>
      <c r="P13" s="33"/>
      <c r="Q13" s="33"/>
      <c r="R13" s="33"/>
      <c r="S13" s="33"/>
      <c r="T13" s="33"/>
      <c r="U13" s="33"/>
      <c r="V13" s="33"/>
      <c r="W13" s="33"/>
      <c r="X13" s="33"/>
      <c r="Y13" s="33"/>
      <c r="Z13" s="33"/>
      <c r="AA13" s="33"/>
    </row>
    <row r="14" spans="1:55" ht="28" customHeight="1" thickBot="1" x14ac:dyDescent="0.4">
      <c r="A14" s="48" t="s">
        <v>57</v>
      </c>
      <c r="B14" s="49">
        <v>36.404656621796342</v>
      </c>
      <c r="C14" s="49">
        <v>34.187089339020609</v>
      </c>
      <c r="D14" s="49">
        <v>28.524295211760801</v>
      </c>
      <c r="E14" s="50">
        <f t="shared" si="0"/>
        <v>99.116041172577752</v>
      </c>
    </row>
    <row r="15" spans="1:55" ht="28" customHeight="1" thickTop="1" thickBot="1" x14ac:dyDescent="0.4">
      <c r="A15" s="60" t="s">
        <v>152</v>
      </c>
      <c r="B15" s="61">
        <v>460.10908344184134</v>
      </c>
      <c r="C15" s="61">
        <v>372.14303922313059</v>
      </c>
      <c r="D15" s="61">
        <v>253.22943183642951</v>
      </c>
      <c r="E15" s="57">
        <f t="shared" si="0"/>
        <v>1085.4815545014014</v>
      </c>
    </row>
    <row r="16" spans="1:55" ht="28" customHeight="1" thickTop="1" thickBot="1" x14ac:dyDescent="0.4">
      <c r="A16" s="58" t="s">
        <v>7</v>
      </c>
      <c r="B16" s="59">
        <v>687.93571221608158</v>
      </c>
      <c r="C16" s="59">
        <v>655.32740422618554</v>
      </c>
      <c r="D16" s="59">
        <v>436.22012747416898</v>
      </c>
      <c r="E16" s="57">
        <f t="shared" si="0"/>
        <v>1779.4832439164361</v>
      </c>
    </row>
    <row r="17" spans="1:7" ht="26.25" customHeight="1" thickTop="1" x14ac:dyDescent="0.35">
      <c r="A17" s="22" t="s">
        <v>158</v>
      </c>
      <c r="B17" s="34"/>
      <c r="C17" s="35"/>
      <c r="D17" s="35"/>
      <c r="E17" s="35"/>
      <c r="F17" s="35"/>
    </row>
    <row r="18" spans="1:7" ht="26.25" customHeight="1" x14ac:dyDescent="0.35">
      <c r="A18" s="36"/>
      <c r="B18" s="34"/>
      <c r="C18" s="30"/>
      <c r="D18" s="30"/>
      <c r="E18" s="30"/>
      <c r="F18" s="30"/>
      <c r="G18" s="30"/>
    </row>
    <row r="19" spans="1:7" ht="26.25" customHeight="1" x14ac:dyDescent="0.35">
      <c r="A19" s="36"/>
      <c r="B19" s="34"/>
      <c r="C19" s="31"/>
      <c r="D19" s="31"/>
      <c r="E19" s="31"/>
      <c r="F19" s="31"/>
      <c r="G19" s="31"/>
    </row>
    <row r="20" spans="1:7" ht="26.25" customHeight="1" x14ac:dyDescent="0.35">
      <c r="A20" s="36"/>
      <c r="B20" s="2"/>
      <c r="C20" s="30"/>
      <c r="D20" s="30"/>
      <c r="E20" s="30"/>
      <c r="F20" s="30"/>
      <c r="G20" s="30"/>
    </row>
    <row r="21" spans="1:7" x14ac:dyDescent="0.35">
      <c r="A21" s="22"/>
    </row>
  </sheetData>
  <sheetProtection algorithmName="SHA-512" hashValue="MtSxRPy2+3+PSnBscyzd7/2IfoifNXDJ4teUekF4WRNPPstOlAwrV49nuYFYGrLDklpIfYU2PNF1OLztawOZmQ==" saltValue="Zqv1A10p88sdbiQnn3HwOA==" spinCount="100000" sheet="1" objects="1" scenarios="1"/>
  <mergeCells count="2">
    <mergeCell ref="A3:A4"/>
    <mergeCell ref="B3:E3"/>
  </mergeCells>
  <pageMargins left="0.7" right="0.7" top="0.78740157499999996" bottom="0.78740157499999996" header="0.3" footer="0.3"/>
  <pageSetup paperSize="9" scale="37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pageSetUpPr fitToPage="1"/>
  </sheetPr>
  <dimension ref="A1:BC21"/>
  <sheetViews>
    <sheetView topLeftCell="A7" zoomScaleNormal="100" workbookViewId="0">
      <selection activeCell="B47" sqref="B47:B49"/>
    </sheetView>
  </sheetViews>
  <sheetFormatPr baseColWidth="10" defaultColWidth="11.453125" defaultRowHeight="14.5" x14ac:dyDescent="0.35"/>
  <cols>
    <col min="1" max="1" width="61.1796875" style="23" customWidth="1"/>
    <col min="2" max="7" width="10.7265625" style="23" customWidth="1"/>
    <col min="8" max="8" width="11.26953125" style="23" customWidth="1"/>
    <col min="9" max="9" width="8.453125" style="23" customWidth="1"/>
    <col min="10" max="10" width="7" style="23" customWidth="1"/>
    <col min="11" max="11" width="7.7265625" style="23" customWidth="1"/>
    <col min="12" max="12" width="4.7265625" style="23" customWidth="1"/>
    <col min="13" max="13" width="8" style="23" customWidth="1"/>
    <col min="14" max="14" width="6.54296875" style="23" customWidth="1"/>
    <col min="15" max="15" width="8.26953125" style="23" customWidth="1"/>
    <col min="16" max="16" width="5.54296875" style="23" customWidth="1"/>
    <col min="17" max="17" width="6.54296875" style="23" customWidth="1"/>
    <col min="18" max="18" width="8.81640625" style="23" customWidth="1"/>
    <col min="19" max="20" width="9.54296875" style="23" customWidth="1"/>
    <col min="21" max="21" width="6" style="23" customWidth="1"/>
    <col min="22" max="22" width="6.453125" style="23" customWidth="1"/>
    <col min="23" max="23" width="10.453125" style="23" customWidth="1"/>
    <col min="24" max="24" width="6.1796875" style="23" customWidth="1"/>
    <col min="25" max="25" width="9.1796875" style="23" customWidth="1"/>
    <col min="26" max="26" width="4.54296875" style="23" customWidth="1"/>
    <col min="27" max="27" width="6.26953125" style="23" customWidth="1"/>
    <col min="28" max="28" width="6.7265625" style="23" customWidth="1"/>
    <col min="29" max="29" width="7.26953125" style="23" customWidth="1"/>
    <col min="30" max="30" width="6.54296875" style="23" customWidth="1"/>
    <col min="31" max="31" width="11.1796875" style="23" customWidth="1"/>
    <col min="32" max="32" width="5.7265625" style="23" customWidth="1"/>
    <col min="33" max="33" width="5.81640625" style="23" customWidth="1"/>
    <col min="34" max="34" width="6.26953125" style="23" customWidth="1"/>
    <col min="35" max="35" width="9" style="23" customWidth="1"/>
    <col min="36" max="36" width="10.54296875" style="23" customWidth="1"/>
    <col min="37" max="37" width="6.81640625" style="23" customWidth="1"/>
    <col min="38" max="38" width="9.54296875" style="23" customWidth="1"/>
    <col min="39" max="39" width="5.7265625" style="23" customWidth="1"/>
    <col min="40" max="40" width="7" style="23" customWidth="1"/>
    <col min="41" max="41" width="6.54296875" style="23" customWidth="1"/>
    <col min="42" max="42" width="7.1796875" style="23" customWidth="1"/>
    <col min="43" max="43" width="5.453125" style="23" customWidth="1"/>
    <col min="44" max="44" width="6.7265625" style="23" customWidth="1"/>
    <col min="45" max="45" width="5.26953125" style="23" customWidth="1"/>
    <col min="46" max="46" width="7.1796875" style="23" customWidth="1"/>
    <col min="47" max="47" width="11.453125" style="23"/>
    <col min="48" max="48" width="8.1796875" style="23" customWidth="1"/>
    <col min="49" max="49" width="8" style="23" customWidth="1"/>
    <col min="50" max="50" width="6.7265625" style="23" customWidth="1"/>
    <col min="51" max="51" width="6.1796875" style="23" customWidth="1"/>
    <col min="52" max="52" width="11.453125" style="23"/>
    <col min="53" max="53" width="6" style="23" customWidth="1"/>
    <col min="54" max="54" width="11.453125" style="23"/>
    <col min="55" max="55" width="7.7265625" style="23" customWidth="1"/>
    <col min="56" max="56" width="6.453125" style="23" customWidth="1"/>
    <col min="57" max="57" width="6.54296875" style="23" customWidth="1"/>
    <col min="58" max="58" width="8.1796875" style="23" customWidth="1"/>
    <col min="59" max="16384" width="11.453125" style="23"/>
  </cols>
  <sheetData>
    <row r="1" spans="1:55" ht="18.5" x14ac:dyDescent="0.45">
      <c r="A1" s="4" t="s">
        <v>176</v>
      </c>
      <c r="B1" s="3"/>
    </row>
    <row r="2" spans="1:55" x14ac:dyDescent="0.35">
      <c r="B2" s="23" t="s">
        <v>20</v>
      </c>
    </row>
    <row r="3" spans="1:55" ht="15" customHeight="1" x14ac:dyDescent="0.35">
      <c r="A3" s="134" t="s">
        <v>28</v>
      </c>
      <c r="B3" s="136" t="s">
        <v>6</v>
      </c>
      <c r="C3" s="137"/>
      <c r="D3" s="137"/>
      <c r="E3" s="138"/>
    </row>
    <row r="4" spans="1:55" ht="15" thickBot="1" x14ac:dyDescent="0.4">
      <c r="A4" s="135"/>
      <c r="B4" s="37" t="s">
        <v>183</v>
      </c>
      <c r="C4" s="37" t="s">
        <v>155</v>
      </c>
      <c r="D4" s="37" t="s">
        <v>156</v>
      </c>
      <c r="E4" s="38" t="s">
        <v>182</v>
      </c>
      <c r="F4" s="24"/>
      <c r="G4" s="24"/>
      <c r="H4" s="24"/>
      <c r="I4" s="24"/>
      <c r="J4" s="24"/>
      <c r="K4" s="24"/>
      <c r="L4" s="24"/>
      <c r="M4" s="24"/>
      <c r="N4" s="24"/>
      <c r="O4" s="24"/>
      <c r="P4" s="24"/>
      <c r="Q4" s="24"/>
      <c r="R4" s="24"/>
      <c r="S4" s="24"/>
      <c r="T4" s="24"/>
      <c r="U4" s="24"/>
      <c r="V4" s="24"/>
      <c r="W4" s="24"/>
      <c r="X4" s="24"/>
      <c r="Y4" s="24"/>
      <c r="Z4" s="24"/>
      <c r="AA4" s="25"/>
      <c r="AB4" s="25"/>
      <c r="AC4" s="25"/>
      <c r="AD4" s="25"/>
      <c r="AE4" s="25"/>
      <c r="AF4" s="25"/>
      <c r="AG4" s="25"/>
      <c r="AH4" s="25"/>
      <c r="AI4" s="25"/>
      <c r="AJ4" s="25"/>
      <c r="AK4" s="25"/>
      <c r="AL4" s="25"/>
      <c r="AM4" s="25"/>
      <c r="AN4" s="25"/>
      <c r="AO4" s="25"/>
      <c r="AP4" s="25"/>
      <c r="AQ4" s="25"/>
      <c r="AR4" s="25"/>
      <c r="AS4" s="25"/>
      <c r="AT4" s="25"/>
      <c r="AU4" s="25"/>
      <c r="AV4" s="25"/>
      <c r="AW4" s="25"/>
      <c r="AX4" s="25"/>
      <c r="AY4" s="25"/>
      <c r="AZ4" s="25"/>
      <c r="BA4" s="25"/>
      <c r="BB4" s="25"/>
      <c r="BC4" s="1"/>
    </row>
    <row r="5" spans="1:55" s="27" customFormat="1" ht="28" customHeight="1" thickTop="1" x14ac:dyDescent="0.35">
      <c r="A5" s="39" t="s">
        <v>58</v>
      </c>
      <c r="B5" s="40">
        <v>4.7720467030533023</v>
      </c>
      <c r="C5" s="40">
        <v>3.146273348132846</v>
      </c>
      <c r="D5" s="40">
        <v>2.3876888276019343</v>
      </c>
      <c r="E5" s="41">
        <f t="shared" ref="E5:E16" si="0">SUM(B5:D5)</f>
        <v>10.306008878788083</v>
      </c>
      <c r="F5" s="24"/>
      <c r="G5" s="24"/>
      <c r="H5" s="24"/>
      <c r="I5" s="24"/>
      <c r="J5" s="24"/>
      <c r="K5" s="24"/>
      <c r="L5" s="24"/>
      <c r="M5" s="24"/>
      <c r="N5" s="24"/>
      <c r="O5" s="24"/>
      <c r="P5" s="24"/>
      <c r="Q5" s="24"/>
      <c r="R5" s="24"/>
      <c r="S5" s="24"/>
      <c r="T5" s="24"/>
      <c r="U5" s="24"/>
      <c r="V5" s="24"/>
      <c r="W5" s="24"/>
      <c r="X5" s="24"/>
      <c r="Y5" s="24"/>
      <c r="Z5" s="24"/>
      <c r="AA5" s="25"/>
      <c r="AB5" s="25"/>
      <c r="AC5" s="25"/>
      <c r="AD5" s="25"/>
      <c r="AE5" s="25"/>
      <c r="AF5" s="25"/>
      <c r="AG5" s="25"/>
      <c r="AH5" s="25"/>
      <c r="AI5" s="25"/>
      <c r="AJ5" s="25"/>
      <c r="AK5" s="25"/>
      <c r="AL5" s="25"/>
      <c r="AM5" s="25"/>
      <c r="AN5" s="25"/>
      <c r="AO5" s="25"/>
      <c r="AP5" s="25"/>
      <c r="AQ5" s="25"/>
      <c r="AR5" s="25"/>
      <c r="AS5" s="25"/>
      <c r="AT5" s="25"/>
      <c r="AU5" s="25"/>
      <c r="AV5" s="25"/>
      <c r="AW5" s="25"/>
      <c r="AX5" s="25"/>
      <c r="AY5" s="25"/>
      <c r="AZ5" s="25"/>
      <c r="BA5" s="25"/>
      <c r="BB5" s="25"/>
      <c r="BC5" s="25"/>
    </row>
    <row r="6" spans="1:55" ht="28" customHeight="1" x14ac:dyDescent="0.35">
      <c r="A6" s="42" t="s">
        <v>59</v>
      </c>
      <c r="B6" s="43">
        <v>204.59854794416185</v>
      </c>
      <c r="C6" s="43">
        <v>144.99064859206419</v>
      </c>
      <c r="D6" s="43">
        <v>115.24038662642778</v>
      </c>
      <c r="E6" s="44">
        <f t="shared" si="0"/>
        <v>464.82958316265382</v>
      </c>
      <c r="F6" s="28"/>
      <c r="G6" s="28"/>
      <c r="H6" s="28"/>
      <c r="I6" s="28"/>
      <c r="J6" s="29"/>
      <c r="K6" s="28"/>
      <c r="L6" s="28"/>
      <c r="M6" s="28"/>
      <c r="N6" s="28"/>
      <c r="O6" s="28"/>
      <c r="P6" s="28"/>
      <c r="Q6" s="29"/>
      <c r="R6" s="29"/>
      <c r="S6" s="28"/>
      <c r="T6" s="28"/>
      <c r="U6" s="28"/>
      <c r="V6" s="28"/>
      <c r="W6" s="28"/>
      <c r="X6" s="28"/>
      <c r="Y6" s="28"/>
      <c r="Z6" s="28"/>
      <c r="AA6" s="28"/>
      <c r="AB6" s="28"/>
      <c r="AC6" s="28"/>
      <c r="AD6" s="28"/>
      <c r="AE6" s="28"/>
      <c r="AF6" s="28"/>
      <c r="AG6" s="28"/>
      <c r="AH6" s="28"/>
      <c r="AI6" s="28"/>
      <c r="AJ6" s="28"/>
      <c r="AK6" s="28"/>
      <c r="AL6" s="29"/>
      <c r="AM6" s="28"/>
      <c r="AN6" s="29"/>
      <c r="AO6" s="28"/>
      <c r="AP6" s="28"/>
      <c r="AQ6" s="28"/>
      <c r="AR6" s="28"/>
      <c r="AS6" s="28"/>
      <c r="AT6" s="28"/>
      <c r="AU6" s="28"/>
      <c r="AV6" s="28"/>
      <c r="AW6" s="28"/>
      <c r="AX6" s="28"/>
      <c r="AY6" s="28"/>
      <c r="AZ6" s="28"/>
      <c r="BA6" s="28"/>
      <c r="BB6" s="29"/>
      <c r="BC6" s="28"/>
    </row>
    <row r="7" spans="1:55" ht="28" customHeight="1" x14ac:dyDescent="0.35">
      <c r="A7" s="45" t="s">
        <v>60</v>
      </c>
      <c r="B7" s="46">
        <v>1922.0382894292816</v>
      </c>
      <c r="C7" s="46">
        <v>1330.3463284202307</v>
      </c>
      <c r="D7" s="46">
        <v>1083.2138483947347</v>
      </c>
      <c r="E7" s="44">
        <f t="shared" si="0"/>
        <v>4335.598466244247</v>
      </c>
      <c r="F7" s="28"/>
      <c r="G7" s="28"/>
      <c r="H7" s="28"/>
      <c r="I7" s="28"/>
      <c r="J7" s="29"/>
      <c r="K7" s="28"/>
      <c r="L7" s="28"/>
      <c r="M7" s="28"/>
      <c r="N7" s="28"/>
      <c r="O7" s="28"/>
      <c r="P7" s="28"/>
      <c r="Q7" s="29"/>
      <c r="R7" s="29"/>
      <c r="S7" s="28"/>
      <c r="T7" s="28"/>
      <c r="U7" s="28"/>
      <c r="V7" s="28"/>
      <c r="W7" s="28"/>
      <c r="X7" s="28"/>
      <c r="Y7" s="28"/>
      <c r="Z7" s="28"/>
      <c r="AA7" s="28"/>
      <c r="AB7" s="28"/>
      <c r="AC7" s="28"/>
      <c r="AD7" s="28"/>
      <c r="AE7" s="28"/>
      <c r="AF7" s="28"/>
      <c r="AG7" s="28"/>
      <c r="AH7" s="28"/>
      <c r="AI7" s="28"/>
      <c r="AJ7" s="28"/>
      <c r="AK7" s="28"/>
      <c r="AL7" s="29"/>
      <c r="AM7" s="28"/>
      <c r="AN7" s="29"/>
      <c r="AO7" s="28"/>
      <c r="AP7" s="28"/>
      <c r="AQ7" s="28"/>
      <c r="AR7" s="28"/>
      <c r="AS7" s="28"/>
      <c r="AT7" s="28"/>
      <c r="AU7" s="28"/>
      <c r="AV7" s="28"/>
      <c r="AW7" s="28"/>
      <c r="AX7" s="28"/>
      <c r="AY7" s="28"/>
      <c r="AZ7" s="28"/>
      <c r="BA7" s="28"/>
      <c r="BB7" s="29"/>
      <c r="BC7" s="28"/>
    </row>
    <row r="8" spans="1:55" ht="28" customHeight="1" x14ac:dyDescent="0.35">
      <c r="A8" s="42" t="s">
        <v>61</v>
      </c>
      <c r="B8" s="43">
        <v>513.57273601311408</v>
      </c>
      <c r="C8" s="43">
        <v>360.86169468955745</v>
      </c>
      <c r="D8" s="43">
        <v>310.06713943059844</v>
      </c>
      <c r="E8" s="44">
        <f t="shared" si="0"/>
        <v>1184.50157013327</v>
      </c>
      <c r="F8" s="28"/>
      <c r="G8" s="28"/>
      <c r="H8" s="28"/>
      <c r="I8" s="28"/>
      <c r="J8" s="29"/>
      <c r="K8" s="28"/>
      <c r="L8" s="28"/>
      <c r="M8" s="28"/>
      <c r="N8" s="28"/>
      <c r="O8" s="28"/>
      <c r="P8" s="28"/>
      <c r="Q8" s="29"/>
      <c r="R8" s="29"/>
      <c r="S8" s="28"/>
      <c r="T8" s="28"/>
      <c r="U8" s="28"/>
      <c r="V8" s="28"/>
      <c r="W8" s="28"/>
      <c r="X8" s="28"/>
      <c r="Y8" s="28"/>
      <c r="Z8" s="28"/>
      <c r="AA8" s="28"/>
      <c r="AB8" s="28"/>
      <c r="AC8" s="28"/>
      <c r="AD8" s="28"/>
      <c r="AE8" s="28"/>
      <c r="AF8" s="28"/>
      <c r="AG8" s="28"/>
      <c r="AH8" s="28"/>
      <c r="AI8" s="28"/>
      <c r="AJ8" s="28"/>
      <c r="AK8" s="28"/>
      <c r="AL8" s="29"/>
      <c r="AM8" s="28"/>
      <c r="AN8" s="29"/>
      <c r="AO8" s="28"/>
      <c r="AP8" s="28"/>
      <c r="AQ8" s="28"/>
      <c r="AR8" s="28"/>
      <c r="AS8" s="28"/>
      <c r="AT8" s="28"/>
      <c r="AU8" s="28"/>
      <c r="AV8" s="28"/>
      <c r="AW8" s="28"/>
      <c r="AX8" s="28"/>
      <c r="AY8" s="28"/>
      <c r="AZ8" s="28"/>
      <c r="BA8" s="28"/>
      <c r="BB8" s="29"/>
      <c r="BC8" s="28"/>
    </row>
    <row r="9" spans="1:55" ht="28" customHeight="1" x14ac:dyDescent="0.35">
      <c r="A9" s="45" t="s">
        <v>62</v>
      </c>
      <c r="B9" s="46">
        <v>259.1360626261569</v>
      </c>
      <c r="C9" s="46">
        <v>196.61959919284618</v>
      </c>
      <c r="D9" s="46">
        <v>188.21189671474554</v>
      </c>
      <c r="E9" s="44">
        <f t="shared" si="0"/>
        <v>643.96755853374862</v>
      </c>
      <c r="F9" s="28"/>
      <c r="G9" s="28"/>
      <c r="H9" s="28"/>
      <c r="I9" s="28"/>
      <c r="J9" s="29"/>
      <c r="K9" s="28"/>
      <c r="L9" s="28"/>
      <c r="M9" s="28"/>
      <c r="N9" s="28"/>
      <c r="O9" s="28"/>
      <c r="P9" s="28"/>
      <c r="Q9" s="29"/>
      <c r="R9" s="29"/>
      <c r="S9" s="28"/>
      <c r="T9" s="28"/>
      <c r="U9" s="28"/>
      <c r="V9" s="28"/>
      <c r="W9" s="28"/>
      <c r="X9" s="28"/>
      <c r="Y9" s="28"/>
      <c r="Z9" s="28"/>
      <c r="AA9" s="28"/>
      <c r="AB9" s="28"/>
      <c r="AC9" s="28"/>
      <c r="AD9" s="28"/>
      <c r="AE9" s="28"/>
      <c r="AF9" s="28"/>
      <c r="AG9" s="28"/>
      <c r="AH9" s="28"/>
      <c r="AI9" s="28"/>
      <c r="AJ9" s="28"/>
      <c r="AK9" s="28"/>
      <c r="AL9" s="29"/>
      <c r="AM9" s="28"/>
      <c r="AN9" s="29"/>
      <c r="AO9" s="28"/>
      <c r="AP9" s="28"/>
      <c r="AQ9" s="28"/>
      <c r="AR9" s="28"/>
      <c r="AS9" s="28"/>
      <c r="AT9" s="28"/>
      <c r="AU9" s="28"/>
      <c r="AV9" s="28"/>
      <c r="AW9" s="28"/>
      <c r="AX9" s="28"/>
      <c r="AY9" s="28"/>
      <c r="AZ9" s="28"/>
      <c r="BA9" s="28"/>
      <c r="BB9" s="29"/>
      <c r="BC9" s="28"/>
    </row>
    <row r="10" spans="1:55" s="32" customFormat="1" ht="28" customHeight="1" x14ac:dyDescent="0.35">
      <c r="A10" s="42" t="s">
        <v>63</v>
      </c>
      <c r="B10" s="43">
        <v>231.32122254010267</v>
      </c>
      <c r="C10" s="43">
        <v>154.77108846139288</v>
      </c>
      <c r="D10" s="43">
        <v>133.85256116344772</v>
      </c>
      <c r="E10" s="44">
        <f t="shared" si="0"/>
        <v>519.94487216494326</v>
      </c>
      <c r="F10" s="30"/>
      <c r="G10" s="30"/>
      <c r="H10" s="30"/>
      <c r="I10" s="30"/>
      <c r="J10" s="30"/>
      <c r="K10" s="30"/>
      <c r="L10" s="30"/>
      <c r="M10" s="30"/>
      <c r="N10" s="30"/>
      <c r="O10" s="30"/>
      <c r="P10" s="30"/>
      <c r="Q10" s="30"/>
      <c r="R10" s="30"/>
      <c r="S10" s="30"/>
      <c r="T10" s="30"/>
      <c r="U10" s="30"/>
      <c r="V10" s="30"/>
      <c r="W10" s="30"/>
      <c r="X10" s="30"/>
      <c r="Y10" s="30"/>
      <c r="Z10" s="30"/>
      <c r="AA10" s="30"/>
      <c r="AB10" s="30"/>
      <c r="AC10" s="30"/>
      <c r="AD10" s="30"/>
      <c r="AE10" s="30"/>
      <c r="AF10" s="30"/>
      <c r="AG10" s="30"/>
      <c r="AH10" s="30"/>
      <c r="AI10" s="30"/>
      <c r="AJ10" s="30"/>
      <c r="AK10" s="30"/>
      <c r="AL10" s="30"/>
      <c r="AM10" s="30"/>
      <c r="AN10" s="30"/>
      <c r="AO10" s="30"/>
      <c r="AP10" s="30"/>
      <c r="AQ10" s="30"/>
      <c r="AR10" s="30"/>
      <c r="AS10" s="30"/>
      <c r="AT10" s="30"/>
      <c r="AU10" s="30"/>
      <c r="AV10" s="30"/>
      <c r="AW10" s="30"/>
      <c r="AX10" s="30"/>
      <c r="AY10" s="30"/>
      <c r="AZ10" s="30"/>
      <c r="BA10" s="30"/>
      <c r="BB10" s="31"/>
      <c r="BC10" s="30"/>
    </row>
    <row r="11" spans="1:55" ht="28" customHeight="1" x14ac:dyDescent="0.35">
      <c r="A11" s="45" t="s">
        <v>64</v>
      </c>
      <c r="B11" s="46">
        <v>617.06790370048839</v>
      </c>
      <c r="C11" s="46">
        <v>453.28473050048615</v>
      </c>
      <c r="D11" s="46">
        <v>386.42256285173016</v>
      </c>
      <c r="E11" s="44">
        <f t="shared" si="0"/>
        <v>1456.7751970527047</v>
      </c>
      <c r="F11" s="33"/>
      <c r="G11" s="33"/>
      <c r="H11" s="33"/>
      <c r="I11" s="33"/>
      <c r="J11" s="33"/>
      <c r="K11" s="33"/>
      <c r="L11" s="33"/>
      <c r="M11" s="33"/>
      <c r="N11" s="33"/>
      <c r="O11" s="33"/>
      <c r="P11" s="33"/>
      <c r="Q11" s="33"/>
      <c r="R11" s="33"/>
      <c r="S11" s="33"/>
      <c r="T11" s="33"/>
      <c r="U11" s="33"/>
      <c r="V11" s="33"/>
      <c r="W11" s="33"/>
      <c r="X11" s="33"/>
      <c r="Y11" s="33"/>
      <c r="Z11" s="33"/>
      <c r="AA11" s="33"/>
    </row>
    <row r="12" spans="1:55" ht="28" customHeight="1" x14ac:dyDescent="0.35">
      <c r="A12" s="42" t="s">
        <v>65</v>
      </c>
      <c r="B12" s="43">
        <v>1175.3087576642374</v>
      </c>
      <c r="C12" s="43">
        <v>928.60345135254465</v>
      </c>
      <c r="D12" s="43">
        <v>834.51215058771822</v>
      </c>
      <c r="E12" s="44">
        <f t="shared" si="0"/>
        <v>2938.4243596045003</v>
      </c>
      <c r="F12" s="33"/>
      <c r="G12" s="33"/>
      <c r="H12" s="33"/>
      <c r="I12" s="33"/>
      <c r="J12" s="33"/>
      <c r="K12" s="33"/>
      <c r="L12" s="33"/>
      <c r="M12" s="33"/>
      <c r="N12" s="33"/>
      <c r="O12" s="33"/>
      <c r="P12" s="33"/>
      <c r="Q12" s="33"/>
      <c r="R12" s="33"/>
      <c r="S12" s="33"/>
      <c r="T12" s="33"/>
      <c r="U12" s="33"/>
      <c r="V12" s="33"/>
      <c r="W12" s="33"/>
      <c r="X12" s="33"/>
      <c r="Y12" s="33"/>
      <c r="Z12" s="33"/>
      <c r="AA12" s="33"/>
    </row>
    <row r="13" spans="1:55" ht="28" customHeight="1" x14ac:dyDescent="0.35">
      <c r="A13" s="45" t="s">
        <v>66</v>
      </c>
      <c r="B13" s="46">
        <v>1224.9978419554454</v>
      </c>
      <c r="C13" s="46">
        <v>902.47037385095973</v>
      </c>
      <c r="D13" s="46">
        <v>811.59603664007409</v>
      </c>
      <c r="E13" s="44">
        <f t="shared" si="0"/>
        <v>2939.0642524464793</v>
      </c>
      <c r="F13" s="33"/>
      <c r="G13" s="33"/>
      <c r="H13" s="33"/>
      <c r="I13" s="33"/>
      <c r="J13" s="33"/>
      <c r="K13" s="33"/>
      <c r="L13" s="33"/>
      <c r="M13" s="33"/>
      <c r="N13" s="33"/>
      <c r="O13" s="33"/>
      <c r="P13" s="33"/>
      <c r="Q13" s="33"/>
      <c r="R13" s="33"/>
      <c r="S13" s="33"/>
      <c r="T13" s="33"/>
      <c r="U13" s="33"/>
      <c r="V13" s="33"/>
      <c r="W13" s="33"/>
      <c r="X13" s="33"/>
      <c r="Y13" s="33"/>
      <c r="Z13" s="33"/>
      <c r="AA13" s="33"/>
    </row>
    <row r="14" spans="1:55" ht="28" customHeight="1" thickBot="1" x14ac:dyDescent="0.4">
      <c r="A14" s="48" t="s">
        <v>67</v>
      </c>
      <c r="B14" s="49">
        <v>287.15044926131964</v>
      </c>
      <c r="C14" s="49">
        <v>209.20793288411687</v>
      </c>
      <c r="D14" s="49">
        <v>195.33911013411876</v>
      </c>
      <c r="E14" s="50">
        <f t="shared" si="0"/>
        <v>691.69749227955526</v>
      </c>
    </row>
    <row r="15" spans="1:55" ht="28" customHeight="1" thickTop="1" thickBot="1" x14ac:dyDescent="0.4">
      <c r="A15" s="60" t="s">
        <v>152</v>
      </c>
      <c r="B15" s="61">
        <v>884.74130058845731</v>
      </c>
      <c r="C15" s="61">
        <v>854.27051226397271</v>
      </c>
      <c r="D15" s="61">
        <v>829.59940747027576</v>
      </c>
      <c r="E15" s="57">
        <f t="shared" si="0"/>
        <v>2568.6112203227058</v>
      </c>
    </row>
    <row r="16" spans="1:55" ht="28" customHeight="1" thickTop="1" thickBot="1" x14ac:dyDescent="0.4">
      <c r="A16" s="58" t="s">
        <v>7</v>
      </c>
      <c r="B16" s="59">
        <v>7324.7051584258224</v>
      </c>
      <c r="C16" s="59">
        <v>5538.5726335562977</v>
      </c>
      <c r="D16" s="59">
        <v>4890.4427888414793</v>
      </c>
      <c r="E16" s="57">
        <f t="shared" si="0"/>
        <v>17753.720580823599</v>
      </c>
    </row>
    <row r="17" spans="1:7" ht="26.25" customHeight="1" thickTop="1" x14ac:dyDescent="0.35">
      <c r="A17" s="22" t="s">
        <v>158</v>
      </c>
      <c r="B17" s="34"/>
      <c r="C17" s="35"/>
      <c r="D17" s="35"/>
      <c r="E17" s="35"/>
      <c r="F17" s="35"/>
    </row>
    <row r="18" spans="1:7" ht="26.25" customHeight="1" x14ac:dyDescent="0.35">
      <c r="A18" s="36"/>
      <c r="B18" s="34"/>
      <c r="C18" s="30"/>
      <c r="D18" s="30"/>
      <c r="E18" s="30"/>
      <c r="F18" s="30"/>
    </row>
    <row r="19" spans="1:7" ht="26.25" customHeight="1" x14ac:dyDescent="0.35">
      <c r="A19" s="36"/>
      <c r="B19" s="34"/>
      <c r="C19" s="31"/>
      <c r="D19" s="31"/>
      <c r="E19" s="31"/>
      <c r="F19" s="31"/>
      <c r="G19" s="31"/>
    </row>
    <row r="20" spans="1:7" ht="26.25" customHeight="1" x14ac:dyDescent="0.35">
      <c r="A20" s="36"/>
      <c r="B20" s="2"/>
      <c r="C20" s="30"/>
      <c r="D20" s="30"/>
      <c r="E20" s="30"/>
      <c r="F20" s="30"/>
      <c r="G20" s="30"/>
    </row>
    <row r="21" spans="1:7" x14ac:dyDescent="0.35">
      <c r="A21" s="22"/>
    </row>
  </sheetData>
  <sheetProtection algorithmName="SHA-512" hashValue="irrTwHhw5YOODOQb+zXaZNOm5v9M3bhiQV2Y8LKNPThcqUGU9MgB7SyMTHxIILhMO3qPCuENGm3Od985ulz2HQ==" saltValue="suih5JgMw5xint1tR2AQJA==" spinCount="100000" sheet="1" objects="1" scenarios="1"/>
  <mergeCells count="2">
    <mergeCell ref="A3:A4"/>
    <mergeCell ref="B3:E3"/>
  </mergeCells>
  <pageMargins left="0.7" right="0.7" top="0.78740157499999996" bottom="0.78740157499999996" header="0.3" footer="0.3"/>
  <pageSetup paperSize="9" scale="37"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pageSetUpPr fitToPage="1"/>
  </sheetPr>
  <dimension ref="A1:BD22"/>
  <sheetViews>
    <sheetView zoomScaleNormal="100" workbookViewId="0">
      <selection activeCell="K12" sqref="K12"/>
    </sheetView>
  </sheetViews>
  <sheetFormatPr baseColWidth="10" defaultColWidth="11.453125" defaultRowHeight="14.5" x14ac:dyDescent="0.35"/>
  <cols>
    <col min="1" max="1" width="61.1796875" style="23" customWidth="1"/>
    <col min="2" max="5" width="10.7265625" style="23" customWidth="1"/>
    <col min="6" max="7" width="12.1796875" style="23" customWidth="1"/>
    <col min="8" max="8" width="11.26953125" style="23" customWidth="1"/>
    <col min="9" max="9" width="8.453125" style="23" customWidth="1"/>
    <col min="10" max="10" width="7" style="23" customWidth="1"/>
    <col min="11" max="11" width="7.7265625" style="23" customWidth="1"/>
    <col min="12" max="12" width="4.7265625" style="23" customWidth="1"/>
    <col min="13" max="13" width="8" style="23" customWidth="1"/>
    <col min="14" max="14" width="6.54296875" style="23" customWidth="1"/>
    <col min="15" max="15" width="8.26953125" style="23" customWidth="1"/>
    <col min="16" max="16" width="5.54296875" style="23" customWidth="1"/>
    <col min="17" max="17" width="6.54296875" style="23" customWidth="1"/>
    <col min="18" max="18" width="8.81640625" style="23" customWidth="1"/>
    <col min="19" max="20" width="9.54296875" style="23" customWidth="1"/>
    <col min="21" max="21" width="6" style="23" customWidth="1"/>
    <col min="22" max="22" width="6.453125" style="23" customWidth="1"/>
    <col min="23" max="23" width="10.453125" style="23" customWidth="1"/>
    <col min="24" max="24" width="6.1796875" style="23" customWidth="1"/>
    <col min="25" max="25" width="9.1796875" style="23" customWidth="1"/>
    <col min="26" max="26" width="4.54296875" style="23" customWidth="1"/>
    <col min="27" max="27" width="6.26953125" style="23" customWidth="1"/>
    <col min="28" max="28" width="6.7265625" style="23" customWidth="1"/>
    <col min="29" max="29" width="7.26953125" style="23" customWidth="1"/>
    <col min="30" max="30" width="6.54296875" style="23" customWidth="1"/>
    <col min="31" max="31" width="11.1796875" style="23" customWidth="1"/>
    <col min="32" max="32" width="5.7265625" style="23" customWidth="1"/>
    <col min="33" max="33" width="5.81640625" style="23" customWidth="1"/>
    <col min="34" max="34" width="6.26953125" style="23" customWidth="1"/>
    <col min="35" max="35" width="9" style="23" customWidth="1"/>
    <col min="36" max="36" width="10.54296875" style="23" customWidth="1"/>
    <col min="37" max="37" width="6.81640625" style="23" customWidth="1"/>
    <col min="38" max="38" width="9.54296875" style="23" customWidth="1"/>
    <col min="39" max="39" width="5.7265625" style="23" customWidth="1"/>
    <col min="40" max="40" width="7" style="23" customWidth="1"/>
    <col min="41" max="41" width="6.54296875" style="23" customWidth="1"/>
    <col min="42" max="42" width="7.1796875" style="23" customWidth="1"/>
    <col min="43" max="43" width="5.453125" style="23" customWidth="1"/>
    <col min="44" max="44" width="6.7265625" style="23" customWidth="1"/>
    <col min="45" max="45" width="5.26953125" style="23" customWidth="1"/>
    <col min="46" max="46" width="7.1796875" style="23" customWidth="1"/>
    <col min="47" max="47" width="11.453125" style="23"/>
    <col min="48" max="48" width="8.1796875" style="23" customWidth="1"/>
    <col min="49" max="49" width="8" style="23" customWidth="1"/>
    <col min="50" max="50" width="6.7265625" style="23" customWidth="1"/>
    <col min="51" max="51" width="6.1796875" style="23" customWidth="1"/>
    <col min="52" max="52" width="11.453125" style="23"/>
    <col min="53" max="53" width="6" style="23" customWidth="1"/>
    <col min="54" max="54" width="11.453125" style="23"/>
    <col min="55" max="55" width="7.7265625" style="23" customWidth="1"/>
    <col min="56" max="56" width="6.453125" style="23" customWidth="1"/>
    <col min="57" max="57" width="6.54296875" style="23" customWidth="1"/>
    <col min="58" max="58" width="8.1796875" style="23" customWidth="1"/>
    <col min="59" max="16384" width="11.453125" style="23"/>
  </cols>
  <sheetData>
    <row r="1" spans="1:56" ht="18.5" x14ac:dyDescent="0.45">
      <c r="A1" s="4" t="s">
        <v>186</v>
      </c>
      <c r="B1" s="3"/>
    </row>
    <row r="2" spans="1:56" x14ac:dyDescent="0.35">
      <c r="B2" s="23" t="s">
        <v>20</v>
      </c>
    </row>
    <row r="3" spans="1:56" ht="15" customHeight="1" x14ac:dyDescent="0.35">
      <c r="A3" s="134" t="s">
        <v>28</v>
      </c>
      <c r="B3" s="136" t="s">
        <v>37</v>
      </c>
      <c r="C3" s="137"/>
      <c r="D3" s="137"/>
      <c r="E3" s="138"/>
      <c r="F3" s="65" t="s">
        <v>38</v>
      </c>
    </row>
    <row r="4" spans="1:56" ht="15" thickBot="1" x14ac:dyDescent="0.4">
      <c r="A4" s="135"/>
      <c r="B4" s="37">
        <v>2023</v>
      </c>
      <c r="C4" s="37">
        <v>2030</v>
      </c>
      <c r="D4" s="37">
        <v>2035</v>
      </c>
      <c r="E4" s="37">
        <v>2040</v>
      </c>
      <c r="F4" s="74" t="s">
        <v>184</v>
      </c>
      <c r="G4" s="24"/>
      <c r="H4" s="24"/>
      <c r="I4" s="24"/>
      <c r="J4" s="24"/>
      <c r="K4" s="24"/>
      <c r="L4" s="24"/>
      <c r="M4" s="24"/>
      <c r="N4" s="24"/>
      <c r="O4" s="24"/>
      <c r="P4" s="24"/>
      <c r="Q4" s="24"/>
      <c r="R4" s="24"/>
      <c r="S4" s="24"/>
      <c r="T4" s="24"/>
      <c r="U4" s="24"/>
      <c r="V4" s="24"/>
      <c r="W4" s="24"/>
      <c r="X4" s="24"/>
      <c r="Y4" s="24"/>
      <c r="Z4" s="24"/>
      <c r="AA4" s="24"/>
      <c r="AB4" s="25"/>
      <c r="AC4" s="25"/>
      <c r="AD4" s="25"/>
      <c r="AE4" s="25"/>
      <c r="AF4" s="25"/>
      <c r="AG4" s="25"/>
      <c r="AH4" s="25"/>
      <c r="AI4" s="25"/>
      <c r="AJ4" s="25"/>
      <c r="AK4" s="25"/>
      <c r="AL4" s="25"/>
      <c r="AM4" s="25"/>
      <c r="AN4" s="25"/>
      <c r="AO4" s="25"/>
      <c r="AP4" s="25"/>
      <c r="AQ4" s="25"/>
      <c r="AR4" s="25"/>
      <c r="AS4" s="25"/>
      <c r="AT4" s="25"/>
      <c r="AU4" s="25"/>
      <c r="AV4" s="25"/>
      <c r="AW4" s="25"/>
      <c r="AX4" s="25"/>
      <c r="AY4" s="25"/>
      <c r="AZ4" s="25"/>
      <c r="BA4" s="25"/>
      <c r="BB4" s="25"/>
      <c r="BC4" s="25"/>
      <c r="BD4" s="1"/>
    </row>
    <row r="5" spans="1:56" s="27" customFormat="1" ht="28" customHeight="1" thickTop="1" x14ac:dyDescent="0.35">
      <c r="A5" s="39" t="s">
        <v>68</v>
      </c>
      <c r="B5" s="40">
        <v>17.138947647467621</v>
      </c>
      <c r="C5" s="40">
        <f>B5+'2.1.1'!B5+'2.1.2'!B5-'2.1.3'!B5</f>
        <v>19.972095731126085</v>
      </c>
      <c r="D5" s="40">
        <f>C5+'2.1.1'!C5+'2.1.2'!C5-'2.1.3'!C5</f>
        <v>22.575310750608971</v>
      </c>
      <c r="E5" s="40">
        <f>D5+'2.1.1'!D5+'2.1.2'!D5-'2.1.3'!D5</f>
        <v>25.603615923811905</v>
      </c>
      <c r="F5" s="66">
        <f t="shared" ref="F5:F17" si="0">E5-B5</f>
        <v>8.464668276344284</v>
      </c>
      <c r="G5" s="24"/>
      <c r="H5" s="24"/>
      <c r="I5" s="24"/>
      <c r="J5" s="24"/>
      <c r="K5" s="24"/>
      <c r="L5" s="24"/>
      <c r="M5" s="127"/>
      <c r="N5" s="127"/>
      <c r="O5" s="127"/>
      <c r="P5" s="24"/>
      <c r="Q5" s="24"/>
      <c r="R5" s="24"/>
      <c r="S5" s="24"/>
      <c r="T5" s="24"/>
      <c r="U5" s="24"/>
      <c r="V5" s="24"/>
      <c r="W5" s="24"/>
      <c r="X5" s="24"/>
      <c r="Y5" s="24"/>
      <c r="Z5" s="24"/>
      <c r="AA5" s="24"/>
      <c r="AB5" s="25"/>
      <c r="AC5" s="25"/>
      <c r="AD5" s="25"/>
      <c r="AE5" s="25"/>
      <c r="AF5" s="25"/>
      <c r="AG5" s="25"/>
      <c r="AH5" s="25"/>
      <c r="AI5" s="25"/>
      <c r="AJ5" s="25"/>
      <c r="AK5" s="25"/>
      <c r="AL5" s="25"/>
      <c r="AM5" s="25"/>
      <c r="AN5" s="25"/>
      <c r="AO5" s="25"/>
      <c r="AP5" s="25"/>
      <c r="AQ5" s="25"/>
      <c r="AR5" s="25"/>
      <c r="AS5" s="25"/>
      <c r="AT5" s="25"/>
      <c r="AU5" s="25"/>
      <c r="AV5" s="25"/>
      <c r="AW5" s="25"/>
      <c r="AX5" s="25"/>
      <c r="AY5" s="25"/>
      <c r="AZ5" s="25"/>
      <c r="BA5" s="25"/>
      <c r="BB5" s="25"/>
      <c r="BC5" s="25"/>
      <c r="BD5" s="25"/>
    </row>
    <row r="6" spans="1:56" ht="28" customHeight="1" x14ac:dyDescent="0.35">
      <c r="A6" s="42" t="s">
        <v>69</v>
      </c>
      <c r="B6" s="43">
        <v>897.52459717110821</v>
      </c>
      <c r="C6" s="43">
        <f>B6+'2.1.1'!B6+'2.1.2'!B6-'2.1.3'!B6</f>
        <v>798.82257222066085</v>
      </c>
      <c r="D6" s="43">
        <f>C6+'2.1.1'!C6+'2.1.2'!C6-'2.1.3'!C6</f>
        <v>735.30765188729083</v>
      </c>
      <c r="E6" s="43">
        <f>D6+'2.1.1'!D6+'2.1.2'!D6-'2.1.3'!D6</f>
        <v>701.21668414978831</v>
      </c>
      <c r="F6" s="67">
        <f t="shared" si="0"/>
        <v>-196.30791302131991</v>
      </c>
      <c r="G6" s="28"/>
      <c r="H6" s="28"/>
      <c r="I6" s="28"/>
      <c r="J6" s="28"/>
      <c r="K6" s="29"/>
      <c r="L6" s="28"/>
      <c r="M6" s="127"/>
      <c r="N6" s="127"/>
      <c r="O6" s="127"/>
      <c r="P6" s="28"/>
      <c r="Q6" s="28"/>
      <c r="R6" s="29"/>
      <c r="S6" s="29"/>
      <c r="T6" s="28"/>
      <c r="U6" s="28"/>
      <c r="V6" s="28"/>
      <c r="W6" s="28"/>
      <c r="X6" s="28"/>
      <c r="Y6" s="28"/>
      <c r="Z6" s="28"/>
      <c r="AA6" s="28"/>
      <c r="AB6" s="28"/>
      <c r="AC6" s="28"/>
      <c r="AD6" s="28"/>
      <c r="AE6" s="28"/>
      <c r="AF6" s="28"/>
      <c r="AG6" s="28"/>
      <c r="AH6" s="28"/>
      <c r="AI6" s="28"/>
      <c r="AJ6" s="28"/>
      <c r="AK6" s="28"/>
      <c r="AL6" s="28"/>
      <c r="AM6" s="29"/>
      <c r="AN6" s="28"/>
      <c r="AO6" s="29"/>
      <c r="AP6" s="28"/>
      <c r="AQ6" s="28"/>
      <c r="AR6" s="28"/>
      <c r="AS6" s="28"/>
      <c r="AT6" s="28"/>
      <c r="AU6" s="28"/>
      <c r="AV6" s="28"/>
      <c r="AW6" s="28"/>
      <c r="AX6" s="28"/>
      <c r="AY6" s="28"/>
      <c r="AZ6" s="28"/>
      <c r="BA6" s="28"/>
      <c r="BB6" s="28"/>
      <c r="BC6" s="29"/>
      <c r="BD6" s="28"/>
    </row>
    <row r="7" spans="1:56" ht="28" customHeight="1" x14ac:dyDescent="0.35">
      <c r="A7" s="45" t="s">
        <v>70</v>
      </c>
      <c r="B7" s="46">
        <v>8800.7384036940712</v>
      </c>
      <c r="C7" s="46">
        <f>B7+'2.1.1'!B7+'2.1.2'!B7-'2.1.3'!B7</f>
        <v>7952.0213074954027</v>
      </c>
      <c r="D7" s="46">
        <f>C7+'2.1.1'!C7+'2.1.2'!C7-'2.1.3'!C7</f>
        <v>7439.0762494629371</v>
      </c>
      <c r="E7" s="46">
        <f>D7+'2.1.1'!D7+'2.1.2'!D7-'2.1.3'!D7</f>
        <v>7162.4355396774317</v>
      </c>
      <c r="F7" s="67">
        <f t="shared" si="0"/>
        <v>-1638.3028640166394</v>
      </c>
      <c r="G7" s="28"/>
      <c r="H7" s="28"/>
      <c r="I7" s="28"/>
      <c r="J7" s="28"/>
      <c r="K7" s="29"/>
      <c r="L7" s="28"/>
      <c r="M7" s="127"/>
      <c r="N7" s="127"/>
      <c r="O7" s="127"/>
      <c r="P7" s="28"/>
      <c r="Q7" s="28"/>
      <c r="R7" s="29"/>
      <c r="S7" s="29"/>
      <c r="T7" s="28"/>
      <c r="U7" s="28"/>
      <c r="V7" s="28"/>
      <c r="W7" s="28"/>
      <c r="X7" s="28"/>
      <c r="Y7" s="28"/>
      <c r="Z7" s="28"/>
      <c r="AA7" s="28"/>
      <c r="AB7" s="28"/>
      <c r="AC7" s="28"/>
      <c r="AD7" s="28"/>
      <c r="AE7" s="28"/>
      <c r="AF7" s="28"/>
      <c r="AG7" s="28"/>
      <c r="AH7" s="28"/>
      <c r="AI7" s="28"/>
      <c r="AJ7" s="28"/>
      <c r="AK7" s="28"/>
      <c r="AL7" s="28"/>
      <c r="AM7" s="29"/>
      <c r="AN7" s="28"/>
      <c r="AO7" s="29"/>
      <c r="AP7" s="28"/>
      <c r="AQ7" s="28"/>
      <c r="AR7" s="28"/>
      <c r="AS7" s="28"/>
      <c r="AT7" s="28"/>
      <c r="AU7" s="28"/>
      <c r="AV7" s="28"/>
      <c r="AW7" s="28"/>
      <c r="AX7" s="28"/>
      <c r="AY7" s="28"/>
      <c r="AZ7" s="28"/>
      <c r="BA7" s="28"/>
      <c r="BB7" s="28"/>
      <c r="BC7" s="29"/>
      <c r="BD7" s="28"/>
    </row>
    <row r="8" spans="1:56" ht="28" customHeight="1" x14ac:dyDescent="0.35">
      <c r="A8" s="42" t="s">
        <v>71</v>
      </c>
      <c r="B8" s="43">
        <v>2486.0147536449081</v>
      </c>
      <c r="C8" s="43">
        <f>B8+'2.1.1'!B8+'2.1.2'!B8-'2.1.3'!B8</f>
        <v>2302.3557257141283</v>
      </c>
      <c r="D8" s="43">
        <f>C8+'2.1.1'!C8+'2.1.2'!C8-'2.1.3'!C8</f>
        <v>2192.1609027564209</v>
      </c>
      <c r="E8" s="43">
        <f>D8+'2.1.1'!D8+'2.1.2'!D8-'2.1.3'!D8</f>
        <v>2130.0961776508884</v>
      </c>
      <c r="F8" s="67">
        <f t="shared" si="0"/>
        <v>-355.91857599401965</v>
      </c>
      <c r="G8" s="28"/>
      <c r="H8" s="28"/>
      <c r="I8" s="28"/>
      <c r="J8" s="28"/>
      <c r="K8" s="29"/>
      <c r="L8" s="28"/>
      <c r="M8" s="127"/>
      <c r="N8" s="127"/>
      <c r="O8" s="127"/>
      <c r="P8" s="28"/>
      <c r="Q8" s="28"/>
      <c r="R8" s="29"/>
      <c r="S8" s="29"/>
      <c r="T8" s="28"/>
      <c r="U8" s="28"/>
      <c r="V8" s="28"/>
      <c r="W8" s="28"/>
      <c r="X8" s="28"/>
      <c r="Y8" s="28"/>
      <c r="Z8" s="28"/>
      <c r="AA8" s="28"/>
      <c r="AB8" s="28"/>
      <c r="AC8" s="28"/>
      <c r="AD8" s="28"/>
      <c r="AE8" s="28"/>
      <c r="AF8" s="28"/>
      <c r="AG8" s="28"/>
      <c r="AH8" s="28"/>
      <c r="AI8" s="28"/>
      <c r="AJ8" s="28"/>
      <c r="AK8" s="28"/>
      <c r="AL8" s="28"/>
      <c r="AM8" s="29"/>
      <c r="AN8" s="28"/>
      <c r="AO8" s="29"/>
      <c r="AP8" s="28"/>
      <c r="AQ8" s="28"/>
      <c r="AR8" s="28"/>
      <c r="AS8" s="28"/>
      <c r="AT8" s="28"/>
      <c r="AU8" s="28"/>
      <c r="AV8" s="28"/>
      <c r="AW8" s="28"/>
      <c r="AX8" s="28"/>
      <c r="AY8" s="28"/>
      <c r="AZ8" s="28"/>
      <c r="BA8" s="28"/>
      <c r="BB8" s="28"/>
      <c r="BC8" s="29"/>
      <c r="BD8" s="28"/>
    </row>
    <row r="9" spans="1:56" ht="28" customHeight="1" x14ac:dyDescent="0.35">
      <c r="A9" s="45" t="s">
        <v>72</v>
      </c>
      <c r="B9" s="46">
        <v>1903.1958000234563</v>
      </c>
      <c r="C9" s="46">
        <f>B9+'2.1.1'!B9+'2.1.2'!B9-'2.1.3'!B9</f>
        <v>2097.3317273526545</v>
      </c>
      <c r="D9" s="46">
        <f>C9+'2.1.1'!C9+'2.1.2'!C9-'2.1.3'!C9</f>
        <v>2238.83565862058</v>
      </c>
      <c r="E9" s="46">
        <f>D9+'2.1.1'!D9+'2.1.2'!D9-'2.1.3'!D9</f>
        <v>2381.9985712212228</v>
      </c>
      <c r="F9" s="67">
        <f t="shared" si="0"/>
        <v>478.80277119776656</v>
      </c>
      <c r="G9" s="28"/>
      <c r="H9" s="28"/>
      <c r="I9" s="28"/>
      <c r="J9" s="28"/>
      <c r="K9" s="29"/>
      <c r="L9" s="28"/>
      <c r="M9" s="127"/>
      <c r="N9" s="127"/>
      <c r="O9" s="127"/>
      <c r="P9" s="28"/>
      <c r="Q9" s="28"/>
      <c r="R9" s="29"/>
      <c r="S9" s="29"/>
      <c r="T9" s="28"/>
      <c r="U9" s="28"/>
      <c r="V9" s="28"/>
      <c r="W9" s="28"/>
      <c r="X9" s="28"/>
      <c r="Y9" s="28"/>
      <c r="Z9" s="28"/>
      <c r="AA9" s="28"/>
      <c r="AB9" s="28"/>
      <c r="AC9" s="28"/>
      <c r="AD9" s="28"/>
      <c r="AE9" s="28"/>
      <c r="AF9" s="28"/>
      <c r="AG9" s="28"/>
      <c r="AH9" s="28"/>
      <c r="AI9" s="28"/>
      <c r="AJ9" s="28"/>
      <c r="AK9" s="28"/>
      <c r="AL9" s="28"/>
      <c r="AM9" s="29"/>
      <c r="AN9" s="28"/>
      <c r="AO9" s="29"/>
      <c r="AP9" s="28"/>
      <c r="AQ9" s="28"/>
      <c r="AR9" s="28"/>
      <c r="AS9" s="28"/>
      <c r="AT9" s="28"/>
      <c r="AU9" s="28"/>
      <c r="AV9" s="28"/>
      <c r="AW9" s="28"/>
      <c r="AX9" s="28"/>
      <c r="AY9" s="28"/>
      <c r="AZ9" s="28"/>
      <c r="BA9" s="28"/>
      <c r="BB9" s="28"/>
      <c r="BC9" s="29"/>
      <c r="BD9" s="28"/>
    </row>
    <row r="10" spans="1:56" s="32" customFormat="1" ht="28" customHeight="1" x14ac:dyDescent="0.35">
      <c r="A10" s="42" t="s">
        <v>73</v>
      </c>
      <c r="B10" s="43">
        <v>1248.7676945845531</v>
      </c>
      <c r="C10" s="43">
        <f>B10+'2.1.1'!B10+'2.1.2'!B10-'2.1.3'!B10</f>
        <v>1202.4430972339105</v>
      </c>
      <c r="D10" s="43">
        <f>C10+'2.1.1'!C10+'2.1.2'!C10-'2.1.3'!C10</f>
        <v>1195.6037687182497</v>
      </c>
      <c r="E10" s="43">
        <f>D10+'2.1.1'!D10+'2.1.2'!D10-'2.1.3'!D10</f>
        <v>1208.7150741997773</v>
      </c>
      <c r="F10" s="67">
        <f t="shared" si="0"/>
        <v>-40.052620384775764</v>
      </c>
      <c r="G10" s="30"/>
      <c r="H10" s="30"/>
      <c r="I10" s="30"/>
      <c r="J10" s="30"/>
      <c r="K10" s="30"/>
      <c r="L10" s="30"/>
      <c r="M10" s="127"/>
      <c r="N10" s="127"/>
      <c r="O10" s="127"/>
      <c r="P10" s="30"/>
      <c r="Q10" s="30"/>
      <c r="R10" s="30"/>
      <c r="S10" s="30"/>
      <c r="T10" s="30"/>
      <c r="U10" s="30"/>
      <c r="V10" s="30"/>
      <c r="W10" s="30"/>
      <c r="X10" s="30"/>
      <c r="Y10" s="30"/>
      <c r="Z10" s="30"/>
      <c r="AA10" s="30"/>
      <c r="AB10" s="30"/>
      <c r="AC10" s="30"/>
      <c r="AD10" s="30"/>
      <c r="AE10" s="30"/>
      <c r="AF10" s="30"/>
      <c r="AG10" s="30"/>
      <c r="AH10" s="30"/>
      <c r="AI10" s="30"/>
      <c r="AJ10" s="30"/>
      <c r="AK10" s="30"/>
      <c r="AL10" s="30"/>
      <c r="AM10" s="30"/>
      <c r="AN10" s="30"/>
      <c r="AO10" s="30"/>
      <c r="AP10" s="30"/>
      <c r="AQ10" s="30"/>
      <c r="AR10" s="30"/>
      <c r="AS10" s="30"/>
      <c r="AT10" s="30"/>
      <c r="AU10" s="30"/>
      <c r="AV10" s="30"/>
      <c r="AW10" s="30"/>
      <c r="AX10" s="30"/>
      <c r="AY10" s="30"/>
      <c r="AZ10" s="30"/>
      <c r="BA10" s="30"/>
      <c r="BB10" s="30"/>
      <c r="BC10" s="31"/>
      <c r="BD10" s="30"/>
    </row>
    <row r="11" spans="1:56" ht="28" customHeight="1" x14ac:dyDescent="0.35">
      <c r="A11" s="45" t="s">
        <v>74</v>
      </c>
      <c r="B11" s="46">
        <v>3387.3872831189369</v>
      </c>
      <c r="C11" s="46">
        <f>B11+'2.1.1'!B11+'2.1.2'!B11-'2.1.3'!B11</f>
        <v>3264.2189568220688</v>
      </c>
      <c r="D11" s="46">
        <f>C11+'2.1.1'!C11+'2.1.2'!C11-'2.1.3'!C11</f>
        <v>3181.5385347790907</v>
      </c>
      <c r="E11" s="46">
        <f>D11+'2.1.1'!D11+'2.1.2'!D11-'2.1.3'!D11</f>
        <v>3167.5386139477851</v>
      </c>
      <c r="F11" s="67">
        <f t="shared" si="0"/>
        <v>-219.84866917115187</v>
      </c>
      <c r="G11" s="33"/>
      <c r="H11" s="33"/>
      <c r="I11" s="33"/>
      <c r="J11" s="33"/>
      <c r="K11" s="33"/>
      <c r="L11" s="33"/>
      <c r="M11" s="127"/>
      <c r="N11" s="127"/>
      <c r="O11" s="127"/>
      <c r="P11" s="33"/>
      <c r="Q11" s="33"/>
      <c r="R11" s="33"/>
      <c r="S11" s="33"/>
      <c r="T11" s="33"/>
      <c r="U11" s="33"/>
      <c r="V11" s="33"/>
      <c r="W11" s="33"/>
      <c r="X11" s="33"/>
      <c r="Y11" s="33"/>
      <c r="Z11" s="33"/>
      <c r="AA11" s="33"/>
      <c r="AB11" s="33"/>
    </row>
    <row r="12" spans="1:56" ht="28" customHeight="1" x14ac:dyDescent="0.35">
      <c r="A12" s="42" t="s">
        <v>75</v>
      </c>
      <c r="B12" s="43">
        <v>6955.7084538204253</v>
      </c>
      <c r="C12" s="43">
        <f>B12+'2.1.1'!B12+'2.1.2'!B12-'2.1.3'!B12</f>
        <v>6864.9828407261966</v>
      </c>
      <c r="D12" s="43">
        <f>C12+'2.1.1'!C12+'2.1.2'!C12-'2.1.3'!C12</f>
        <v>6746.4709221718176</v>
      </c>
      <c r="E12" s="43">
        <f>D12+'2.1.1'!D12+'2.1.2'!D12-'2.1.3'!D12</f>
        <v>6737.2968042199554</v>
      </c>
      <c r="F12" s="67">
        <f t="shared" si="0"/>
        <v>-218.4116496004699</v>
      </c>
      <c r="G12" s="33"/>
      <c r="H12" s="33"/>
      <c r="I12" s="33"/>
      <c r="J12" s="33"/>
      <c r="K12" s="33"/>
      <c r="L12" s="33"/>
      <c r="M12" s="127"/>
      <c r="N12" s="127"/>
      <c r="O12" s="127"/>
      <c r="P12" s="33"/>
      <c r="Q12" s="33"/>
      <c r="R12" s="33"/>
      <c r="S12" s="33"/>
      <c r="T12" s="33"/>
      <c r="U12" s="33"/>
      <c r="V12" s="33"/>
      <c r="W12" s="33"/>
      <c r="X12" s="33"/>
      <c r="Y12" s="33"/>
      <c r="Z12" s="33"/>
      <c r="AA12" s="33"/>
      <c r="AB12" s="33"/>
    </row>
    <row r="13" spans="1:56" ht="28" customHeight="1" x14ac:dyDescent="0.35">
      <c r="A13" s="45" t="s">
        <v>76</v>
      </c>
      <c r="B13" s="46">
        <v>7473.5880651803609</v>
      </c>
      <c r="C13" s="46">
        <f>B13+'2.1.1'!B13+'2.1.2'!B13-'2.1.3'!B13</f>
        <v>7599.2530821704613</v>
      </c>
      <c r="D13" s="46">
        <f>C13+'2.1.1'!C13+'2.1.2'!C13-'2.1.3'!C13</f>
        <v>7684.6190729552527</v>
      </c>
      <c r="E13" s="46">
        <f>D13+'2.1.1'!D13+'2.1.2'!D13-'2.1.3'!D13</f>
        <v>7874.8597667153444</v>
      </c>
      <c r="F13" s="67">
        <f t="shared" si="0"/>
        <v>401.27170153498355</v>
      </c>
      <c r="G13" s="33"/>
      <c r="H13" s="33"/>
      <c r="I13" s="33"/>
      <c r="J13" s="33"/>
      <c r="K13" s="33"/>
      <c r="L13" s="33"/>
      <c r="M13" s="127"/>
      <c r="N13" s="127"/>
      <c r="O13" s="127"/>
      <c r="P13" s="33"/>
      <c r="Q13" s="33"/>
      <c r="R13" s="33"/>
      <c r="S13" s="33"/>
      <c r="T13" s="33"/>
      <c r="U13" s="33"/>
      <c r="V13" s="33"/>
      <c r="W13" s="33"/>
      <c r="X13" s="33"/>
      <c r="Y13" s="33"/>
      <c r="Z13" s="33"/>
      <c r="AA13" s="33"/>
      <c r="AB13" s="33"/>
    </row>
    <row r="14" spans="1:56" ht="28" customHeight="1" thickBot="1" x14ac:dyDescent="0.4">
      <c r="A14" s="48" t="s">
        <v>77</v>
      </c>
      <c r="B14" s="49">
        <v>1938.1754414359032</v>
      </c>
      <c r="C14" s="49">
        <f>B14+'2.1.1'!B14+'2.1.2'!B14-'2.1.3'!B14</f>
        <v>2013.5492635473972</v>
      </c>
      <c r="D14" s="49">
        <f>C14+'2.1.1'!C14+'2.1.2'!C14-'2.1.3'!C14</f>
        <v>2071.5879818784606</v>
      </c>
      <c r="E14" s="49">
        <f>D14+'2.1.1'!D14+'2.1.2'!D14-'2.1.3'!D14</f>
        <v>2141.5304651330407</v>
      </c>
      <c r="F14" s="68">
        <f t="shared" si="0"/>
        <v>203.35502369713754</v>
      </c>
      <c r="M14" s="127"/>
      <c r="N14" s="127"/>
      <c r="O14" s="127"/>
    </row>
    <row r="15" spans="1:56" ht="28" customHeight="1" thickTop="1" thickBot="1" x14ac:dyDescent="0.4">
      <c r="A15" s="60" t="s">
        <v>152</v>
      </c>
      <c r="B15" s="61">
        <v>8121.3979239582422</v>
      </c>
      <c r="C15" s="61">
        <f>B15+'2.1.1'!B15+'2.1.2'!B15-'2.1.3'!B15</f>
        <v>8215.2378141753397</v>
      </c>
      <c r="D15" s="61">
        <f>C15+'2.1.1'!C15+'2.1.2'!C15-'2.1.3'!C15</f>
        <v>8235.0971731362079</v>
      </c>
      <c r="E15" s="61">
        <f>D15+'2.1.1'!D15+'2.1.2'!D15-'2.1.3'!D15</f>
        <v>8186.6355190409759</v>
      </c>
      <c r="F15" s="69">
        <f t="shared" si="0"/>
        <v>65.237595082733606</v>
      </c>
      <c r="M15" s="127"/>
      <c r="N15" s="127"/>
      <c r="O15" s="127"/>
    </row>
    <row r="16" spans="1:56" s="32" customFormat="1" ht="28" customHeight="1" thickTop="1" thickBot="1" x14ac:dyDescent="0.4">
      <c r="A16" s="58" t="s">
        <v>39</v>
      </c>
      <c r="B16" s="59">
        <f t="array" ref="B16:E16">TRANSPOSE('1.4'!F5:F8)</f>
        <v>4027.0916534550902</v>
      </c>
      <c r="C16" s="59">
        <v>4088.6735829684899</v>
      </c>
      <c r="D16" s="59">
        <v>4217.552912408335</v>
      </c>
      <c r="E16" s="59">
        <v>4234.7932902627335</v>
      </c>
      <c r="F16" s="70">
        <f t="shared" si="0"/>
        <v>207.70163680764335</v>
      </c>
      <c r="G16" s="30"/>
      <c r="H16" s="30"/>
      <c r="I16" s="30"/>
      <c r="J16" s="31"/>
      <c r="K16" s="30"/>
      <c r="L16" s="30"/>
      <c r="M16" s="30"/>
      <c r="N16" s="30"/>
      <c r="O16" s="30"/>
      <c r="P16" s="30"/>
      <c r="Q16" s="31"/>
      <c r="R16" s="31"/>
      <c r="S16" s="30"/>
      <c r="T16" s="30"/>
      <c r="U16" s="30"/>
      <c r="V16" s="30"/>
      <c r="W16" s="30"/>
      <c r="X16" s="30"/>
      <c r="Y16" s="30"/>
      <c r="Z16" s="30"/>
      <c r="AA16" s="30"/>
      <c r="AB16" s="30"/>
      <c r="AC16" s="30"/>
      <c r="AD16" s="30"/>
      <c r="AE16" s="30"/>
      <c r="AF16" s="30"/>
      <c r="AG16" s="30"/>
      <c r="AH16" s="30"/>
      <c r="AI16" s="30"/>
      <c r="AJ16" s="30"/>
      <c r="AK16" s="30"/>
      <c r="AL16" s="31"/>
      <c r="AM16" s="30"/>
      <c r="AN16" s="31"/>
      <c r="AO16" s="30"/>
      <c r="AP16" s="30"/>
      <c r="AQ16" s="30"/>
      <c r="AR16" s="30"/>
      <c r="AS16" s="30"/>
      <c r="AT16" s="30"/>
      <c r="AU16" s="30"/>
      <c r="AV16" s="30"/>
      <c r="AW16" s="30"/>
      <c r="AX16" s="30"/>
      <c r="AY16" s="30"/>
      <c r="AZ16" s="30"/>
      <c r="BA16" s="30"/>
      <c r="BB16" s="31"/>
      <c r="BC16" s="30"/>
    </row>
    <row r="17" spans="1:7" ht="28" customHeight="1" thickTop="1" thickBot="1" x14ac:dyDescent="0.4">
      <c r="A17" s="71" t="s">
        <v>7</v>
      </c>
      <c r="B17" s="72">
        <f>SUM(B5:B16)</f>
        <v>47256.72901773452</v>
      </c>
      <c r="C17" s="72">
        <f t="shared" ref="C17:E17" si="1">SUM(C5:C16)</f>
        <v>46418.862066157832</v>
      </c>
      <c r="D17" s="72">
        <f t="shared" si="1"/>
        <v>45960.426139525254</v>
      </c>
      <c r="E17" s="72">
        <f t="shared" si="1"/>
        <v>45952.72012214276</v>
      </c>
      <c r="F17" s="70">
        <f t="shared" si="0"/>
        <v>-1304.0088955917599</v>
      </c>
    </row>
    <row r="18" spans="1:7" ht="26.25" customHeight="1" thickTop="1" x14ac:dyDescent="0.35">
      <c r="A18" s="22" t="s">
        <v>158</v>
      </c>
      <c r="B18" s="34"/>
      <c r="C18" s="35"/>
      <c r="D18" s="35"/>
      <c r="E18" s="35"/>
      <c r="F18" s="35"/>
      <c r="G18" s="35"/>
    </row>
    <row r="19" spans="1:7" ht="26.25" customHeight="1" x14ac:dyDescent="0.35">
      <c r="A19" s="36"/>
      <c r="B19" s="34"/>
      <c r="C19" s="30"/>
      <c r="D19" s="30"/>
      <c r="E19" s="30"/>
      <c r="F19" s="30"/>
      <c r="G19" s="30"/>
    </row>
    <row r="20" spans="1:7" ht="26.25" customHeight="1" x14ac:dyDescent="0.35">
      <c r="A20" s="36"/>
      <c r="B20" s="34"/>
      <c r="C20" s="30"/>
      <c r="D20" s="30"/>
      <c r="E20" s="30"/>
      <c r="F20" s="30"/>
      <c r="G20" s="31"/>
    </row>
    <row r="21" spans="1:7" ht="26.25" customHeight="1" x14ac:dyDescent="0.35">
      <c r="A21" s="36"/>
      <c r="B21" s="2"/>
      <c r="C21" s="30"/>
      <c r="D21" s="30"/>
      <c r="E21" s="30"/>
      <c r="F21" s="30"/>
      <c r="G21" s="30"/>
    </row>
    <row r="22" spans="1:7" x14ac:dyDescent="0.35">
      <c r="A22" s="22"/>
    </row>
  </sheetData>
  <sheetProtection algorithmName="SHA-512" hashValue="05mA3u4nfS+XPCB/sv2mZTHSCSXdnuwuwlMn7IQf+8aEfV60cei6SHYbTAdwB44O/VWeSqEhDWeDqQaBbBkCjQ==" saltValue="5x3QyKjlCIX5YVI25MQoMA==" spinCount="100000" sheet="1" objects="1" scenarios="1"/>
  <mergeCells count="2">
    <mergeCell ref="A3:A4"/>
    <mergeCell ref="B3:E3"/>
  </mergeCells>
  <pageMargins left="0.7" right="0.7" top="0.78740157499999996" bottom="0.78740157499999996" header="0.3" footer="0.3"/>
  <pageSetup paperSize="9" scale="37" orientation="portrait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pageSetUpPr fitToPage="1"/>
  </sheetPr>
  <dimension ref="A1:BD48"/>
  <sheetViews>
    <sheetView zoomScaleNormal="100" workbookViewId="0">
      <selection activeCell="D53" sqref="D53"/>
    </sheetView>
  </sheetViews>
  <sheetFormatPr baseColWidth="10" defaultColWidth="11.453125" defaultRowHeight="14.5" x14ac:dyDescent="0.35"/>
  <cols>
    <col min="1" max="1" width="61.1796875" style="23" customWidth="1"/>
    <col min="2" max="7" width="10.7265625" style="23" customWidth="1"/>
    <col min="8" max="8" width="11.26953125" style="23" customWidth="1"/>
    <col min="9" max="9" width="8.453125" style="23" customWidth="1"/>
    <col min="10" max="10" width="7" style="23" customWidth="1"/>
    <col min="11" max="11" width="7.7265625" style="23" customWidth="1"/>
    <col min="12" max="12" width="4.7265625" style="23" customWidth="1"/>
    <col min="13" max="13" width="8" style="23" customWidth="1"/>
    <col min="14" max="14" width="6.54296875" style="23" customWidth="1"/>
    <col min="15" max="15" width="8.26953125" style="23" customWidth="1"/>
    <col min="16" max="16" width="5.54296875" style="23" customWidth="1"/>
    <col min="17" max="17" width="6.54296875" style="23" customWidth="1"/>
    <col min="18" max="18" width="8.81640625" style="23" customWidth="1"/>
    <col min="19" max="20" width="9.54296875" style="23" customWidth="1"/>
    <col min="21" max="21" width="6" style="23" customWidth="1"/>
    <col min="22" max="22" width="6.453125" style="23" customWidth="1"/>
    <col min="23" max="23" width="10.453125" style="23" customWidth="1"/>
    <col min="24" max="24" width="6.1796875" style="23" customWidth="1"/>
    <col min="25" max="25" width="9.1796875" style="23" customWidth="1"/>
    <col min="26" max="26" width="4.54296875" style="23" customWidth="1"/>
    <col min="27" max="27" width="6.26953125" style="23" customWidth="1"/>
    <col min="28" max="28" width="6.7265625" style="23" customWidth="1"/>
    <col min="29" max="29" width="7.26953125" style="23" customWidth="1"/>
    <col min="30" max="30" width="6.54296875" style="23" customWidth="1"/>
    <col min="31" max="31" width="11.1796875" style="23" customWidth="1"/>
    <col min="32" max="32" width="5.7265625" style="23" customWidth="1"/>
    <col min="33" max="33" width="5.81640625" style="23" customWidth="1"/>
    <col min="34" max="34" width="6.26953125" style="23" customWidth="1"/>
    <col min="35" max="35" width="9" style="23" customWidth="1"/>
    <col min="36" max="36" width="10.54296875" style="23" customWidth="1"/>
    <col min="37" max="37" width="6.81640625" style="23" customWidth="1"/>
    <col min="38" max="38" width="9.54296875" style="23" customWidth="1"/>
    <col min="39" max="39" width="5.7265625" style="23" customWidth="1"/>
    <col min="40" max="40" width="7" style="23" customWidth="1"/>
    <col min="41" max="41" width="6.54296875" style="23" customWidth="1"/>
    <col min="42" max="42" width="7.1796875" style="23" customWidth="1"/>
    <col min="43" max="43" width="5.453125" style="23" customWidth="1"/>
    <col min="44" max="44" width="6.7265625" style="23" customWidth="1"/>
    <col min="45" max="45" width="5.26953125" style="23" customWidth="1"/>
    <col min="46" max="46" width="7.1796875" style="23" customWidth="1"/>
    <col min="47" max="47" width="11.453125" style="23"/>
    <col min="48" max="48" width="8.1796875" style="23" customWidth="1"/>
    <col min="49" max="49" width="8" style="23" customWidth="1"/>
    <col min="50" max="50" width="6.7265625" style="23" customWidth="1"/>
    <col min="51" max="51" width="6.1796875" style="23" customWidth="1"/>
    <col min="52" max="52" width="11.453125" style="23"/>
    <col min="53" max="53" width="6" style="23" customWidth="1"/>
    <col min="54" max="54" width="11.453125" style="23"/>
    <col min="55" max="55" width="7.7265625" style="23" customWidth="1"/>
    <col min="56" max="56" width="6.453125" style="23" customWidth="1"/>
    <col min="57" max="57" width="6.54296875" style="23" customWidth="1"/>
    <col min="58" max="58" width="8.1796875" style="23" customWidth="1"/>
    <col min="59" max="16384" width="11.453125" style="23"/>
  </cols>
  <sheetData>
    <row r="1" spans="1:56" ht="18.5" x14ac:dyDescent="0.45">
      <c r="A1" s="4" t="s">
        <v>177</v>
      </c>
      <c r="B1" s="3"/>
    </row>
    <row r="2" spans="1:56" x14ac:dyDescent="0.35">
      <c r="B2" s="23" t="s">
        <v>20</v>
      </c>
    </row>
    <row r="3" spans="1:56" ht="15" customHeight="1" x14ac:dyDescent="0.35">
      <c r="A3" s="134" t="s">
        <v>29</v>
      </c>
      <c r="B3" s="136" t="s">
        <v>6</v>
      </c>
      <c r="C3" s="137"/>
      <c r="D3" s="137"/>
      <c r="E3" s="138"/>
    </row>
    <row r="4" spans="1:56" ht="15" thickBot="1" x14ac:dyDescent="0.4">
      <c r="A4" s="135"/>
      <c r="B4" s="37" t="s">
        <v>183</v>
      </c>
      <c r="C4" s="37" t="s">
        <v>155</v>
      </c>
      <c r="D4" s="37" t="s">
        <v>156</v>
      </c>
      <c r="E4" s="38" t="s">
        <v>182</v>
      </c>
      <c r="F4" s="24"/>
      <c r="G4" s="24"/>
      <c r="H4" s="24"/>
      <c r="I4" s="24"/>
      <c r="J4" s="24"/>
      <c r="K4" s="24"/>
      <c r="L4" s="24"/>
      <c r="M4" s="24"/>
      <c r="N4" s="24"/>
      <c r="O4" s="24"/>
      <c r="P4" s="24"/>
      <c r="Q4" s="24"/>
      <c r="R4" s="24"/>
      <c r="S4" s="24"/>
      <c r="T4" s="24"/>
      <c r="U4" s="24"/>
      <c r="V4" s="24"/>
      <c r="W4" s="24"/>
      <c r="X4" s="24"/>
      <c r="Y4" s="24"/>
      <c r="Z4" s="24"/>
      <c r="AA4" s="24"/>
      <c r="AB4" s="25"/>
      <c r="AC4" s="25"/>
      <c r="AD4" s="25"/>
      <c r="AE4" s="25"/>
      <c r="AF4" s="25"/>
      <c r="AG4" s="25"/>
      <c r="AH4" s="25"/>
      <c r="AI4" s="25"/>
      <c r="AJ4" s="25"/>
      <c r="AK4" s="25"/>
      <c r="AL4" s="25"/>
      <c r="AM4" s="25"/>
      <c r="AN4" s="25"/>
      <c r="AO4" s="25"/>
      <c r="AP4" s="25"/>
      <c r="AQ4" s="25"/>
      <c r="AR4" s="25"/>
      <c r="AS4" s="25"/>
      <c r="AT4" s="25"/>
      <c r="AU4" s="25"/>
      <c r="AV4" s="25"/>
      <c r="AW4" s="25"/>
      <c r="AX4" s="25"/>
      <c r="AY4" s="25"/>
      <c r="AZ4" s="25"/>
      <c r="BA4" s="25"/>
      <c r="BB4" s="25"/>
      <c r="BC4" s="25"/>
      <c r="BD4" s="1"/>
    </row>
    <row r="5" spans="1:56" s="27" customFormat="1" ht="28" customHeight="1" thickTop="1" x14ac:dyDescent="0.35">
      <c r="A5" s="39" t="s">
        <v>78</v>
      </c>
      <c r="B5" s="40">
        <v>7.352245535521722</v>
      </c>
      <c r="C5" s="40">
        <v>5.2155103582132716</v>
      </c>
      <c r="D5" s="40">
        <v>5.1988836626683828</v>
      </c>
      <c r="E5" s="41">
        <f t="shared" ref="E5:E43" si="0">SUM(B5:D5)</f>
        <v>17.766639556403376</v>
      </c>
      <c r="F5" s="26"/>
      <c r="G5" s="24"/>
      <c r="H5" s="24"/>
      <c r="I5" s="24"/>
      <c r="J5" s="24"/>
      <c r="K5" s="24"/>
      <c r="L5" s="24"/>
      <c r="M5" s="24"/>
      <c r="N5" s="24"/>
      <c r="O5" s="24"/>
      <c r="P5" s="24"/>
      <c r="Q5" s="24"/>
      <c r="R5" s="24"/>
      <c r="S5" s="24"/>
      <c r="T5" s="24"/>
      <c r="U5" s="24"/>
      <c r="V5" s="24"/>
      <c r="W5" s="24"/>
      <c r="X5" s="24"/>
      <c r="Y5" s="24"/>
      <c r="Z5" s="24"/>
      <c r="AA5" s="24"/>
      <c r="AB5" s="25"/>
      <c r="AC5" s="25"/>
      <c r="AD5" s="25"/>
      <c r="AE5" s="25"/>
      <c r="AF5" s="25"/>
      <c r="AG5" s="25"/>
      <c r="AH5" s="25"/>
      <c r="AI5" s="25"/>
      <c r="AJ5" s="25"/>
      <c r="AK5" s="25"/>
      <c r="AL5" s="25"/>
      <c r="AM5" s="25"/>
      <c r="AN5" s="25"/>
      <c r="AO5" s="25"/>
      <c r="AP5" s="25"/>
      <c r="AQ5" s="25"/>
      <c r="AR5" s="25"/>
      <c r="AS5" s="25"/>
      <c r="AT5" s="25"/>
      <c r="AU5" s="25"/>
      <c r="AV5" s="25"/>
      <c r="AW5" s="25"/>
      <c r="AX5" s="25"/>
      <c r="AY5" s="25"/>
      <c r="AZ5" s="25"/>
      <c r="BA5" s="25"/>
      <c r="BB5" s="25"/>
      <c r="BC5" s="25"/>
      <c r="BD5" s="25"/>
    </row>
    <row r="6" spans="1:56" ht="28" customHeight="1" x14ac:dyDescent="0.35">
      <c r="A6" s="42" t="s">
        <v>79</v>
      </c>
      <c r="B6" s="43">
        <v>54.424218392821267</v>
      </c>
      <c r="C6" s="43">
        <v>40.999762658693164</v>
      </c>
      <c r="D6" s="43">
        <v>40.988731830495709</v>
      </c>
      <c r="E6" s="44">
        <f t="shared" si="0"/>
        <v>136.41271288201014</v>
      </c>
      <c r="F6" s="26"/>
      <c r="G6" s="28"/>
      <c r="H6" s="28"/>
      <c r="I6" s="28"/>
      <c r="J6" s="28"/>
      <c r="K6" s="29"/>
      <c r="L6" s="28"/>
      <c r="M6" s="28"/>
      <c r="N6" s="28"/>
      <c r="O6" s="28"/>
      <c r="P6" s="28"/>
      <c r="Q6" s="28"/>
      <c r="R6" s="29"/>
      <c r="S6" s="29"/>
      <c r="T6" s="28"/>
      <c r="U6" s="28"/>
      <c r="V6" s="28"/>
      <c r="W6" s="28"/>
      <c r="X6" s="28"/>
      <c r="Y6" s="28"/>
      <c r="Z6" s="28"/>
      <c r="AA6" s="28"/>
      <c r="AB6" s="28"/>
      <c r="AC6" s="28"/>
      <c r="AD6" s="28"/>
      <c r="AE6" s="28"/>
      <c r="AF6" s="28"/>
      <c r="AG6" s="28"/>
      <c r="AH6" s="28"/>
      <c r="AI6" s="28"/>
      <c r="AJ6" s="28"/>
      <c r="AK6" s="28"/>
      <c r="AL6" s="28"/>
      <c r="AM6" s="29"/>
      <c r="AN6" s="28"/>
      <c r="AO6" s="29"/>
      <c r="AP6" s="28"/>
      <c r="AQ6" s="28"/>
      <c r="AR6" s="28"/>
      <c r="AS6" s="28"/>
      <c r="AT6" s="28"/>
      <c r="AU6" s="28"/>
      <c r="AV6" s="28"/>
      <c r="AW6" s="28"/>
      <c r="AX6" s="28"/>
      <c r="AY6" s="28"/>
      <c r="AZ6" s="28"/>
      <c r="BA6" s="28"/>
      <c r="BB6" s="28"/>
      <c r="BC6" s="29"/>
      <c r="BD6" s="28"/>
    </row>
    <row r="7" spans="1:56" ht="28" customHeight="1" x14ac:dyDescent="0.35">
      <c r="A7" s="45" t="s">
        <v>80</v>
      </c>
      <c r="B7" s="46">
        <v>45.350482660883735</v>
      </c>
      <c r="C7" s="46">
        <v>32.239479415849765</v>
      </c>
      <c r="D7" s="46">
        <v>34.048880646454634</v>
      </c>
      <c r="E7" s="44">
        <f t="shared" si="0"/>
        <v>111.63884272318813</v>
      </c>
      <c r="F7" s="26"/>
      <c r="G7" s="28"/>
      <c r="H7" s="28"/>
      <c r="I7" s="28"/>
      <c r="J7" s="28"/>
      <c r="K7" s="29"/>
      <c r="L7" s="28"/>
      <c r="M7" s="28"/>
      <c r="N7" s="28"/>
      <c r="O7" s="28"/>
      <c r="P7" s="28"/>
      <c r="Q7" s="28"/>
      <c r="R7" s="29"/>
      <c r="S7" s="29"/>
      <c r="T7" s="28"/>
      <c r="U7" s="28"/>
      <c r="V7" s="28"/>
      <c r="W7" s="28"/>
      <c r="X7" s="28"/>
      <c r="Y7" s="28"/>
      <c r="Z7" s="28"/>
      <c r="AA7" s="28"/>
      <c r="AB7" s="28"/>
      <c r="AC7" s="28"/>
      <c r="AD7" s="28"/>
      <c r="AE7" s="28"/>
      <c r="AF7" s="28"/>
      <c r="AG7" s="28"/>
      <c r="AH7" s="28"/>
      <c r="AI7" s="28"/>
      <c r="AJ7" s="28"/>
      <c r="AK7" s="28"/>
      <c r="AL7" s="28"/>
      <c r="AM7" s="29"/>
      <c r="AN7" s="28"/>
      <c r="AO7" s="29"/>
      <c r="AP7" s="28"/>
      <c r="AQ7" s="28"/>
      <c r="AR7" s="28"/>
      <c r="AS7" s="28"/>
      <c r="AT7" s="28"/>
      <c r="AU7" s="28"/>
      <c r="AV7" s="28"/>
      <c r="AW7" s="28"/>
      <c r="AX7" s="28"/>
      <c r="AY7" s="28"/>
      <c r="AZ7" s="28"/>
      <c r="BA7" s="28"/>
      <c r="BB7" s="28"/>
      <c r="BC7" s="29"/>
      <c r="BD7" s="28"/>
    </row>
    <row r="8" spans="1:56" ht="28" customHeight="1" x14ac:dyDescent="0.35">
      <c r="A8" s="42" t="s">
        <v>81</v>
      </c>
      <c r="B8" s="43">
        <v>13.632653912743327</v>
      </c>
      <c r="C8" s="43">
        <v>10.216686953634452</v>
      </c>
      <c r="D8" s="43">
        <v>10.54602358482925</v>
      </c>
      <c r="E8" s="44">
        <f t="shared" si="0"/>
        <v>34.39536445120703</v>
      </c>
      <c r="F8" s="26"/>
      <c r="G8" s="28"/>
      <c r="H8" s="28"/>
      <c r="I8" s="28"/>
      <c r="J8" s="28"/>
      <c r="K8" s="29"/>
      <c r="L8" s="28"/>
      <c r="M8" s="28"/>
      <c r="N8" s="28"/>
      <c r="O8" s="28"/>
      <c r="P8" s="28"/>
      <c r="Q8" s="28"/>
      <c r="R8" s="29"/>
      <c r="S8" s="29"/>
      <c r="T8" s="28"/>
      <c r="U8" s="28"/>
      <c r="V8" s="28"/>
      <c r="W8" s="28"/>
      <c r="X8" s="28"/>
      <c r="Y8" s="28"/>
      <c r="Z8" s="28"/>
      <c r="AA8" s="28"/>
      <c r="AB8" s="28"/>
      <c r="AC8" s="28"/>
      <c r="AD8" s="28"/>
      <c r="AE8" s="28"/>
      <c r="AF8" s="28"/>
      <c r="AG8" s="28"/>
      <c r="AH8" s="28"/>
      <c r="AI8" s="28"/>
      <c r="AJ8" s="28"/>
      <c r="AK8" s="28"/>
      <c r="AL8" s="28"/>
      <c r="AM8" s="29"/>
      <c r="AN8" s="28"/>
      <c r="AO8" s="29"/>
      <c r="AP8" s="28"/>
      <c r="AQ8" s="28"/>
      <c r="AR8" s="28"/>
      <c r="AS8" s="28"/>
      <c r="AT8" s="28"/>
      <c r="AU8" s="28"/>
      <c r="AV8" s="28"/>
      <c r="AW8" s="28"/>
      <c r="AX8" s="28"/>
      <c r="AY8" s="28"/>
      <c r="AZ8" s="28"/>
      <c r="BA8" s="28"/>
      <c r="BB8" s="28"/>
      <c r="BC8" s="29"/>
      <c r="BD8" s="28"/>
    </row>
    <row r="9" spans="1:56" ht="28" customHeight="1" x14ac:dyDescent="0.35">
      <c r="A9" s="45" t="s">
        <v>82</v>
      </c>
      <c r="B9" s="46">
        <v>73.153550393041343</v>
      </c>
      <c r="C9" s="46">
        <v>53.419674934756742</v>
      </c>
      <c r="D9" s="46">
        <v>54.901127317006839</v>
      </c>
      <c r="E9" s="44">
        <f t="shared" si="0"/>
        <v>181.47435264480492</v>
      </c>
      <c r="F9" s="26"/>
      <c r="G9" s="28"/>
      <c r="H9" s="28"/>
      <c r="I9" s="28"/>
      <c r="J9" s="28"/>
      <c r="K9" s="29"/>
      <c r="L9" s="28"/>
      <c r="M9" s="28"/>
      <c r="N9" s="28"/>
      <c r="O9" s="28"/>
      <c r="P9" s="28"/>
      <c r="Q9" s="28"/>
      <c r="R9" s="29"/>
      <c r="S9" s="29"/>
      <c r="T9" s="28"/>
      <c r="U9" s="28"/>
      <c r="V9" s="28"/>
      <c r="W9" s="28"/>
      <c r="X9" s="28"/>
      <c r="Y9" s="28"/>
      <c r="Z9" s="28"/>
      <c r="AA9" s="28"/>
      <c r="AB9" s="28"/>
      <c r="AC9" s="28"/>
      <c r="AD9" s="28"/>
      <c r="AE9" s="28"/>
      <c r="AF9" s="28"/>
      <c r="AG9" s="28"/>
      <c r="AH9" s="28"/>
      <c r="AI9" s="28"/>
      <c r="AJ9" s="28"/>
      <c r="AK9" s="28"/>
      <c r="AL9" s="28"/>
      <c r="AM9" s="29"/>
      <c r="AN9" s="28"/>
      <c r="AO9" s="29"/>
      <c r="AP9" s="28"/>
      <c r="AQ9" s="28"/>
      <c r="AR9" s="28"/>
      <c r="AS9" s="28"/>
      <c r="AT9" s="28"/>
      <c r="AU9" s="28"/>
      <c r="AV9" s="28"/>
      <c r="AW9" s="28"/>
      <c r="AX9" s="28"/>
      <c r="AY9" s="28"/>
      <c r="AZ9" s="28"/>
      <c r="BA9" s="28"/>
      <c r="BB9" s="28"/>
      <c r="BC9" s="29"/>
      <c r="BD9" s="28"/>
    </row>
    <row r="10" spans="1:56" s="32" customFormat="1" ht="28" customHeight="1" x14ac:dyDescent="0.35">
      <c r="A10" s="42" t="s">
        <v>83</v>
      </c>
      <c r="B10" s="43">
        <v>52.6561269994667</v>
      </c>
      <c r="C10" s="43">
        <v>38.717990583248714</v>
      </c>
      <c r="D10" s="43">
        <v>38.778209701675578</v>
      </c>
      <c r="E10" s="44">
        <f t="shared" si="0"/>
        <v>130.15232728439099</v>
      </c>
      <c r="F10" s="26"/>
      <c r="G10" s="30"/>
      <c r="H10" s="30"/>
      <c r="I10" s="30"/>
      <c r="J10" s="30"/>
      <c r="K10" s="30"/>
      <c r="L10" s="30"/>
      <c r="M10" s="30"/>
      <c r="N10" s="30"/>
      <c r="O10" s="30"/>
      <c r="P10" s="30"/>
      <c r="Q10" s="30"/>
      <c r="R10" s="30"/>
      <c r="S10" s="30"/>
      <c r="T10" s="30"/>
      <c r="U10" s="30"/>
      <c r="V10" s="30"/>
      <c r="W10" s="30"/>
      <c r="X10" s="30"/>
      <c r="Y10" s="30"/>
      <c r="Z10" s="30"/>
      <c r="AA10" s="30"/>
      <c r="AB10" s="30"/>
      <c r="AC10" s="30"/>
      <c r="AD10" s="30"/>
      <c r="AE10" s="30"/>
      <c r="AF10" s="30"/>
      <c r="AG10" s="30"/>
      <c r="AH10" s="30"/>
      <c r="AI10" s="30"/>
      <c r="AJ10" s="30"/>
      <c r="AK10" s="30"/>
      <c r="AL10" s="30"/>
      <c r="AM10" s="30"/>
      <c r="AN10" s="30"/>
      <c r="AO10" s="30"/>
      <c r="AP10" s="30"/>
      <c r="AQ10" s="30"/>
      <c r="AR10" s="30"/>
      <c r="AS10" s="30"/>
      <c r="AT10" s="30"/>
      <c r="AU10" s="30"/>
      <c r="AV10" s="30"/>
      <c r="AW10" s="30"/>
      <c r="AX10" s="30"/>
      <c r="AY10" s="30"/>
      <c r="AZ10" s="30"/>
      <c r="BA10" s="30"/>
      <c r="BB10" s="30"/>
      <c r="BC10" s="31"/>
      <c r="BD10" s="30"/>
    </row>
    <row r="11" spans="1:56" ht="28" customHeight="1" x14ac:dyDescent="0.35">
      <c r="A11" s="45" t="s">
        <v>84</v>
      </c>
      <c r="B11" s="46">
        <v>142.64340759079161</v>
      </c>
      <c r="C11" s="46">
        <v>104.7688348349381</v>
      </c>
      <c r="D11" s="46">
        <v>107.66997360027713</v>
      </c>
      <c r="E11" s="44">
        <f t="shared" si="0"/>
        <v>355.08221602600685</v>
      </c>
      <c r="F11" s="26"/>
      <c r="G11" s="33"/>
      <c r="H11" s="33"/>
      <c r="I11" s="33"/>
      <c r="J11" s="33"/>
      <c r="K11" s="33"/>
      <c r="L11" s="33"/>
      <c r="M11" s="33"/>
      <c r="N11" s="33"/>
      <c r="O11" s="33"/>
      <c r="P11" s="33"/>
      <c r="Q11" s="33"/>
      <c r="R11" s="33"/>
      <c r="S11" s="33"/>
      <c r="T11" s="33"/>
      <c r="U11" s="33"/>
      <c r="V11" s="33"/>
      <c r="W11" s="33"/>
      <c r="X11" s="33"/>
      <c r="Y11" s="33"/>
      <c r="Z11" s="33"/>
      <c r="AA11" s="33"/>
      <c r="AB11" s="33"/>
    </row>
    <row r="12" spans="1:56" ht="28" customHeight="1" x14ac:dyDescent="0.35">
      <c r="A12" s="42" t="s">
        <v>85</v>
      </c>
      <c r="B12" s="43">
        <v>266.5805874526954</v>
      </c>
      <c r="C12" s="43">
        <v>190.9078694318236</v>
      </c>
      <c r="D12" s="43">
        <v>194.03967364455048</v>
      </c>
      <c r="E12" s="44">
        <f t="shared" si="0"/>
        <v>651.52813052906947</v>
      </c>
      <c r="F12" s="26"/>
      <c r="G12" s="33"/>
      <c r="H12" s="33"/>
      <c r="I12" s="33"/>
      <c r="J12" s="33"/>
      <c r="K12" s="33"/>
      <c r="L12" s="33"/>
      <c r="M12" s="33"/>
      <c r="N12" s="33"/>
      <c r="O12" s="33"/>
      <c r="P12" s="33"/>
      <c r="Q12" s="33"/>
      <c r="R12" s="33"/>
      <c r="S12" s="33"/>
      <c r="T12" s="33"/>
      <c r="U12" s="33"/>
      <c r="V12" s="33"/>
      <c r="W12" s="33"/>
      <c r="X12" s="33"/>
      <c r="Y12" s="33"/>
      <c r="Z12" s="33"/>
      <c r="AA12" s="33"/>
      <c r="AB12" s="33"/>
    </row>
    <row r="13" spans="1:56" ht="28" customHeight="1" x14ac:dyDescent="0.35">
      <c r="A13" s="45" t="s">
        <v>86</v>
      </c>
      <c r="B13" s="46">
        <v>262.71269846800362</v>
      </c>
      <c r="C13" s="46">
        <v>189.52455114285641</v>
      </c>
      <c r="D13" s="46">
        <v>195.52022500649622</v>
      </c>
      <c r="E13" s="44">
        <f t="shared" si="0"/>
        <v>647.75747461735625</v>
      </c>
      <c r="F13" s="26"/>
      <c r="G13" s="33"/>
      <c r="H13" s="33"/>
      <c r="I13" s="33"/>
      <c r="J13" s="33"/>
      <c r="K13" s="33"/>
      <c r="L13" s="33"/>
      <c r="M13" s="33"/>
      <c r="N13" s="33"/>
      <c r="O13" s="33"/>
      <c r="P13" s="33"/>
      <c r="Q13" s="33"/>
      <c r="R13" s="33"/>
      <c r="S13" s="33"/>
      <c r="T13" s="33"/>
      <c r="U13" s="33"/>
      <c r="V13" s="33"/>
      <c r="W13" s="33"/>
      <c r="X13" s="33"/>
      <c r="Y13" s="33"/>
      <c r="Z13" s="33"/>
      <c r="AA13" s="33"/>
      <c r="AB13" s="33"/>
    </row>
    <row r="14" spans="1:56" ht="28" customHeight="1" x14ac:dyDescent="0.35">
      <c r="A14" s="42" t="s">
        <v>87</v>
      </c>
      <c r="B14" s="43">
        <v>100.73037816241207</v>
      </c>
      <c r="C14" s="43">
        <v>72.119109643424949</v>
      </c>
      <c r="D14" s="43">
        <v>73.569260459708858</v>
      </c>
      <c r="E14" s="44">
        <f t="shared" si="0"/>
        <v>246.41874826554587</v>
      </c>
      <c r="F14" s="26"/>
    </row>
    <row r="15" spans="1:56" ht="28" customHeight="1" x14ac:dyDescent="0.35">
      <c r="A15" s="45" t="s">
        <v>88</v>
      </c>
      <c r="B15" s="46">
        <v>33.291972820240062</v>
      </c>
      <c r="C15" s="46">
        <v>24.520100784028813</v>
      </c>
      <c r="D15" s="46">
        <v>24.264008436399479</v>
      </c>
      <c r="E15" s="44">
        <f t="shared" si="0"/>
        <v>82.076082040668354</v>
      </c>
      <c r="F15" s="26"/>
      <c r="G15" s="28"/>
      <c r="H15" s="28"/>
      <c r="I15" s="28"/>
      <c r="J15" s="28"/>
      <c r="K15" s="29"/>
      <c r="L15" s="28"/>
      <c r="M15" s="28"/>
      <c r="N15" s="28"/>
      <c r="O15" s="28"/>
      <c r="P15" s="28"/>
      <c r="Q15" s="28"/>
      <c r="R15" s="29"/>
      <c r="S15" s="29"/>
      <c r="T15" s="28"/>
      <c r="U15" s="28"/>
      <c r="V15" s="28"/>
      <c r="W15" s="28"/>
      <c r="X15" s="28"/>
      <c r="Y15" s="28"/>
      <c r="Z15" s="28"/>
      <c r="AA15" s="28"/>
      <c r="AB15" s="28"/>
      <c r="AC15" s="28"/>
      <c r="AD15" s="28"/>
      <c r="AE15" s="28"/>
      <c r="AF15" s="28"/>
      <c r="AG15" s="28"/>
      <c r="AH15" s="28"/>
      <c r="AI15" s="28"/>
      <c r="AJ15" s="28"/>
      <c r="AK15" s="28"/>
      <c r="AL15" s="28"/>
      <c r="AM15" s="29"/>
      <c r="AN15" s="28"/>
      <c r="AO15" s="29"/>
      <c r="AP15" s="28"/>
      <c r="AQ15" s="28"/>
      <c r="AR15" s="28"/>
      <c r="AS15" s="28"/>
      <c r="AT15" s="28"/>
      <c r="AU15" s="28"/>
      <c r="AV15" s="28"/>
      <c r="AW15" s="28"/>
      <c r="AX15" s="28"/>
      <c r="AY15" s="28"/>
      <c r="AZ15" s="28"/>
      <c r="BA15" s="28"/>
      <c r="BB15" s="28"/>
      <c r="BC15" s="29"/>
      <c r="BD15" s="28"/>
    </row>
    <row r="16" spans="1:56" ht="28" customHeight="1" x14ac:dyDescent="0.35">
      <c r="A16" s="42" t="s">
        <v>89</v>
      </c>
      <c r="B16" s="43">
        <v>108.4282434239756</v>
      </c>
      <c r="C16" s="43">
        <v>78.794816822479248</v>
      </c>
      <c r="D16" s="43">
        <v>81.279539448535843</v>
      </c>
      <c r="E16" s="44">
        <f t="shared" si="0"/>
        <v>268.50259969499069</v>
      </c>
      <c r="F16" s="26"/>
      <c r="G16" s="28"/>
      <c r="H16" s="28"/>
      <c r="I16" s="28"/>
      <c r="J16" s="28"/>
      <c r="K16" s="29"/>
      <c r="L16" s="28"/>
      <c r="M16" s="28"/>
      <c r="N16" s="28"/>
      <c r="O16" s="28"/>
      <c r="P16" s="28"/>
      <c r="Q16" s="28"/>
      <c r="R16" s="29"/>
      <c r="S16" s="29"/>
      <c r="T16" s="28"/>
      <c r="U16" s="28"/>
      <c r="V16" s="28"/>
      <c r="W16" s="28"/>
      <c r="X16" s="28"/>
      <c r="Y16" s="28"/>
      <c r="Z16" s="28"/>
      <c r="AA16" s="28"/>
      <c r="AB16" s="28"/>
      <c r="AC16" s="28"/>
      <c r="AD16" s="28"/>
      <c r="AE16" s="28"/>
      <c r="AF16" s="28"/>
      <c r="AG16" s="28"/>
      <c r="AH16" s="28"/>
      <c r="AI16" s="28"/>
      <c r="AJ16" s="28"/>
      <c r="AK16" s="28"/>
      <c r="AL16" s="28"/>
      <c r="AM16" s="29"/>
      <c r="AN16" s="28"/>
      <c r="AO16" s="29"/>
      <c r="AP16" s="28"/>
      <c r="AQ16" s="28"/>
      <c r="AR16" s="28"/>
      <c r="AS16" s="28"/>
      <c r="AT16" s="28"/>
      <c r="AU16" s="28"/>
      <c r="AV16" s="28"/>
      <c r="AW16" s="28"/>
      <c r="AX16" s="28"/>
      <c r="AY16" s="28"/>
      <c r="AZ16" s="28"/>
      <c r="BA16" s="28"/>
      <c r="BB16" s="28"/>
      <c r="BC16" s="29"/>
      <c r="BD16" s="28"/>
    </row>
    <row r="17" spans="1:56" ht="28" customHeight="1" x14ac:dyDescent="0.35">
      <c r="A17" s="45" t="s">
        <v>90</v>
      </c>
      <c r="B17" s="46">
        <v>94.973018937404277</v>
      </c>
      <c r="C17" s="46">
        <v>66.020467832708135</v>
      </c>
      <c r="D17" s="46">
        <v>66.57598111299373</v>
      </c>
      <c r="E17" s="44">
        <f t="shared" si="0"/>
        <v>227.56946788310614</v>
      </c>
      <c r="F17" s="26"/>
      <c r="G17" s="28"/>
      <c r="H17" s="28"/>
      <c r="I17" s="28"/>
      <c r="J17" s="28"/>
      <c r="K17" s="29"/>
      <c r="L17" s="28"/>
      <c r="M17" s="28"/>
      <c r="N17" s="28"/>
      <c r="O17" s="28"/>
      <c r="P17" s="28"/>
      <c r="Q17" s="28"/>
      <c r="R17" s="29"/>
      <c r="S17" s="29"/>
      <c r="T17" s="28"/>
      <c r="U17" s="28"/>
      <c r="V17" s="28"/>
      <c r="W17" s="28"/>
      <c r="X17" s="28"/>
      <c r="Y17" s="28"/>
      <c r="Z17" s="28"/>
      <c r="AA17" s="28"/>
      <c r="AB17" s="28"/>
      <c r="AC17" s="28"/>
      <c r="AD17" s="28"/>
      <c r="AE17" s="28"/>
      <c r="AF17" s="28"/>
      <c r="AG17" s="28"/>
      <c r="AH17" s="28"/>
      <c r="AI17" s="28"/>
      <c r="AJ17" s="28"/>
      <c r="AK17" s="28"/>
      <c r="AL17" s="28"/>
      <c r="AM17" s="29"/>
      <c r="AN17" s="28"/>
      <c r="AO17" s="29"/>
      <c r="AP17" s="28"/>
      <c r="AQ17" s="28"/>
      <c r="AR17" s="28"/>
      <c r="AS17" s="28"/>
      <c r="AT17" s="28"/>
      <c r="AU17" s="28"/>
      <c r="AV17" s="28"/>
      <c r="AW17" s="28"/>
      <c r="AX17" s="28"/>
      <c r="AY17" s="28"/>
      <c r="AZ17" s="28"/>
      <c r="BA17" s="28"/>
      <c r="BB17" s="28"/>
      <c r="BC17" s="29"/>
      <c r="BD17" s="28"/>
    </row>
    <row r="18" spans="1:56" ht="28" customHeight="1" x14ac:dyDescent="0.35">
      <c r="A18" s="42" t="s">
        <v>91</v>
      </c>
      <c r="B18" s="43">
        <v>77.903505353779678</v>
      </c>
      <c r="C18" s="43">
        <v>55.761152567906237</v>
      </c>
      <c r="D18" s="43">
        <v>57.960380111803687</v>
      </c>
      <c r="E18" s="44">
        <f t="shared" si="0"/>
        <v>191.6250380334896</v>
      </c>
      <c r="F18" s="26"/>
      <c r="G18" s="28"/>
      <c r="H18" s="28"/>
      <c r="I18" s="28"/>
      <c r="J18" s="28"/>
      <c r="K18" s="29"/>
      <c r="L18" s="28"/>
      <c r="M18" s="28"/>
      <c r="N18" s="28"/>
      <c r="O18" s="28"/>
      <c r="P18" s="28"/>
      <c r="Q18" s="28"/>
      <c r="R18" s="29"/>
      <c r="S18" s="29"/>
      <c r="T18" s="28"/>
      <c r="U18" s="28"/>
      <c r="V18" s="28"/>
      <c r="W18" s="28"/>
      <c r="X18" s="28"/>
      <c r="Y18" s="28"/>
      <c r="Z18" s="28"/>
      <c r="AA18" s="28"/>
      <c r="AB18" s="28"/>
      <c r="AC18" s="28"/>
      <c r="AD18" s="28"/>
      <c r="AE18" s="28"/>
      <c r="AF18" s="28"/>
      <c r="AG18" s="28"/>
      <c r="AH18" s="28"/>
      <c r="AI18" s="28"/>
      <c r="AJ18" s="28"/>
      <c r="AK18" s="28"/>
      <c r="AL18" s="28"/>
      <c r="AM18" s="29"/>
      <c r="AN18" s="28"/>
      <c r="AO18" s="29"/>
      <c r="AP18" s="28"/>
      <c r="AQ18" s="28"/>
      <c r="AR18" s="28"/>
      <c r="AS18" s="28"/>
      <c r="AT18" s="28"/>
      <c r="AU18" s="28"/>
      <c r="AV18" s="28"/>
      <c r="AW18" s="28"/>
      <c r="AX18" s="28"/>
      <c r="AY18" s="28"/>
      <c r="AZ18" s="28"/>
      <c r="BA18" s="28"/>
      <c r="BB18" s="28"/>
      <c r="BC18" s="29"/>
      <c r="BD18" s="28"/>
    </row>
    <row r="19" spans="1:56" ht="28" customHeight="1" x14ac:dyDescent="0.35">
      <c r="A19" s="45" t="s">
        <v>92</v>
      </c>
      <c r="B19" s="46">
        <v>83.499847745490868</v>
      </c>
      <c r="C19" s="46">
        <v>61.627066974651555</v>
      </c>
      <c r="D19" s="46">
        <v>63.006831310129769</v>
      </c>
      <c r="E19" s="44">
        <f t="shared" si="0"/>
        <v>208.13374603027219</v>
      </c>
      <c r="F19" s="26"/>
      <c r="G19" s="28"/>
      <c r="H19" s="28"/>
      <c r="I19" s="28"/>
      <c r="J19" s="28"/>
      <c r="K19" s="29"/>
      <c r="L19" s="28"/>
      <c r="M19" s="28"/>
      <c r="N19" s="28"/>
      <c r="O19" s="28"/>
      <c r="P19" s="28"/>
      <c r="Q19" s="28"/>
      <c r="R19" s="29"/>
      <c r="S19" s="29"/>
      <c r="T19" s="28"/>
      <c r="U19" s="28"/>
      <c r="V19" s="28"/>
      <c r="W19" s="28"/>
      <c r="X19" s="28"/>
      <c r="Y19" s="28"/>
      <c r="Z19" s="28"/>
      <c r="AA19" s="28"/>
      <c r="AB19" s="28"/>
      <c r="AC19" s="28"/>
      <c r="AD19" s="28"/>
      <c r="AE19" s="28"/>
      <c r="AF19" s="28"/>
      <c r="AG19" s="28"/>
      <c r="AH19" s="28"/>
      <c r="AI19" s="28"/>
      <c r="AJ19" s="28"/>
      <c r="AK19" s="28"/>
      <c r="AL19" s="28"/>
      <c r="AM19" s="29"/>
      <c r="AN19" s="28"/>
      <c r="AO19" s="29"/>
      <c r="AP19" s="28"/>
      <c r="AQ19" s="28"/>
      <c r="AR19" s="28"/>
      <c r="AS19" s="28"/>
      <c r="AT19" s="28"/>
      <c r="AU19" s="28"/>
      <c r="AV19" s="28"/>
      <c r="AW19" s="28"/>
      <c r="AX19" s="28"/>
      <c r="AY19" s="28"/>
      <c r="AZ19" s="28"/>
      <c r="BA19" s="28"/>
      <c r="BB19" s="28"/>
      <c r="BC19" s="29"/>
      <c r="BD19" s="28"/>
    </row>
    <row r="20" spans="1:56" s="32" customFormat="1" ht="28" customHeight="1" x14ac:dyDescent="0.35">
      <c r="A20" s="42" t="s">
        <v>93</v>
      </c>
      <c r="B20" s="43">
        <v>72.880201533294681</v>
      </c>
      <c r="C20" s="43">
        <v>53.136537455310645</v>
      </c>
      <c r="D20" s="43">
        <v>54.53250528143441</v>
      </c>
      <c r="E20" s="44">
        <f t="shared" si="0"/>
        <v>180.54924427003974</v>
      </c>
      <c r="F20" s="26"/>
      <c r="G20" s="30"/>
      <c r="H20" s="30"/>
      <c r="I20" s="30"/>
      <c r="J20" s="30"/>
      <c r="K20" s="30"/>
      <c r="L20" s="30"/>
      <c r="M20" s="30"/>
      <c r="N20" s="30"/>
      <c r="O20" s="30"/>
      <c r="P20" s="30"/>
      <c r="Q20" s="30"/>
      <c r="R20" s="30"/>
      <c r="S20" s="30"/>
      <c r="T20" s="30"/>
      <c r="U20" s="30"/>
      <c r="V20" s="30"/>
      <c r="W20" s="30"/>
      <c r="X20" s="30"/>
      <c r="Y20" s="30"/>
      <c r="Z20" s="30"/>
      <c r="AA20" s="30"/>
      <c r="AB20" s="30"/>
      <c r="AC20" s="30"/>
      <c r="AD20" s="30"/>
      <c r="AE20" s="30"/>
      <c r="AF20" s="30"/>
      <c r="AG20" s="30"/>
      <c r="AH20" s="30"/>
      <c r="AI20" s="30"/>
      <c r="AJ20" s="30"/>
      <c r="AK20" s="30"/>
      <c r="AL20" s="30"/>
      <c r="AM20" s="30"/>
      <c r="AN20" s="30"/>
      <c r="AO20" s="30"/>
      <c r="AP20" s="30"/>
      <c r="AQ20" s="30"/>
      <c r="AR20" s="30"/>
      <c r="AS20" s="30"/>
      <c r="AT20" s="30"/>
      <c r="AU20" s="30"/>
      <c r="AV20" s="30"/>
      <c r="AW20" s="30"/>
      <c r="AX20" s="30"/>
      <c r="AY20" s="30"/>
      <c r="AZ20" s="30"/>
      <c r="BA20" s="30"/>
      <c r="BB20" s="30"/>
      <c r="BC20" s="31"/>
      <c r="BD20" s="30"/>
    </row>
    <row r="21" spans="1:56" ht="28" customHeight="1" x14ac:dyDescent="0.35">
      <c r="A21" s="45" t="s">
        <v>94</v>
      </c>
      <c r="B21" s="46">
        <v>175.11321862182439</v>
      </c>
      <c r="C21" s="46">
        <v>124.3032021896459</v>
      </c>
      <c r="D21" s="46">
        <v>126.10639286669345</v>
      </c>
      <c r="E21" s="44">
        <f t="shared" si="0"/>
        <v>425.52281367816374</v>
      </c>
      <c r="F21" s="26"/>
      <c r="G21" s="33"/>
      <c r="H21" s="33"/>
      <c r="I21" s="33"/>
      <c r="J21" s="33"/>
      <c r="K21" s="33"/>
      <c r="L21" s="33"/>
      <c r="M21" s="33"/>
      <c r="N21" s="33"/>
      <c r="O21" s="33"/>
      <c r="P21" s="33"/>
      <c r="Q21" s="33"/>
      <c r="R21" s="33"/>
      <c r="S21" s="33"/>
      <c r="T21" s="33"/>
      <c r="U21" s="33"/>
      <c r="V21" s="33"/>
      <c r="W21" s="33"/>
      <c r="X21" s="33"/>
      <c r="Y21" s="33"/>
      <c r="Z21" s="33"/>
      <c r="AA21" s="33"/>
      <c r="AB21" s="33"/>
    </row>
    <row r="22" spans="1:56" ht="28" customHeight="1" x14ac:dyDescent="0.35">
      <c r="A22" s="42" t="s">
        <v>95</v>
      </c>
      <c r="B22" s="43">
        <v>39.533539157980492</v>
      </c>
      <c r="C22" s="43">
        <v>27.199853343626437</v>
      </c>
      <c r="D22" s="43">
        <v>27.197707690391013</v>
      </c>
      <c r="E22" s="44">
        <f t="shared" si="0"/>
        <v>93.931100191997942</v>
      </c>
      <c r="F22" s="26"/>
      <c r="G22" s="33"/>
      <c r="H22" s="33"/>
      <c r="I22" s="33"/>
      <c r="J22" s="33"/>
      <c r="K22" s="33"/>
      <c r="L22" s="33"/>
      <c r="M22" s="33"/>
      <c r="N22" s="33"/>
      <c r="O22" s="33"/>
      <c r="P22" s="33"/>
      <c r="Q22" s="33"/>
      <c r="R22" s="33"/>
      <c r="S22" s="33"/>
      <c r="T22" s="33"/>
      <c r="U22" s="33"/>
      <c r="V22" s="33"/>
      <c r="W22" s="33"/>
      <c r="X22" s="33"/>
      <c r="Y22" s="33"/>
      <c r="Z22" s="33"/>
      <c r="AA22" s="33"/>
      <c r="AB22" s="33"/>
    </row>
    <row r="23" spans="1:56" ht="28" customHeight="1" x14ac:dyDescent="0.35">
      <c r="A23" s="45" t="s">
        <v>96</v>
      </c>
      <c r="B23" s="46">
        <v>214.64820918670972</v>
      </c>
      <c r="C23" s="46">
        <v>155.32875153565243</v>
      </c>
      <c r="D23" s="46">
        <v>158.83005768917099</v>
      </c>
      <c r="E23" s="44">
        <f t="shared" si="0"/>
        <v>528.80701841153314</v>
      </c>
      <c r="F23" s="26"/>
      <c r="G23" s="33"/>
      <c r="H23" s="33"/>
      <c r="I23" s="33"/>
      <c r="J23" s="33"/>
      <c r="K23" s="33"/>
      <c r="L23" s="33"/>
      <c r="M23" s="33"/>
      <c r="N23" s="33"/>
      <c r="O23" s="33"/>
      <c r="P23" s="33"/>
      <c r="Q23" s="33"/>
      <c r="R23" s="33"/>
      <c r="S23" s="33"/>
      <c r="T23" s="33"/>
      <c r="U23" s="33"/>
      <c r="V23" s="33"/>
      <c r="W23" s="33"/>
      <c r="X23" s="33"/>
      <c r="Y23" s="33"/>
      <c r="Z23" s="33"/>
      <c r="AA23" s="33"/>
      <c r="AB23" s="33"/>
    </row>
    <row r="24" spans="1:56" ht="28" customHeight="1" x14ac:dyDescent="0.35">
      <c r="A24" s="42" t="s">
        <v>97</v>
      </c>
      <c r="B24" s="43">
        <v>107.90135837278402</v>
      </c>
      <c r="C24" s="43">
        <v>82.137448703557908</v>
      </c>
      <c r="D24" s="43">
        <v>85.282190795730401</v>
      </c>
      <c r="E24" s="44">
        <f t="shared" si="0"/>
        <v>275.32099787207233</v>
      </c>
      <c r="F24" s="26"/>
      <c r="G24" s="28"/>
      <c r="H24" s="28"/>
      <c r="I24" s="28"/>
      <c r="J24" s="28"/>
      <c r="K24" s="29"/>
      <c r="L24" s="28"/>
      <c r="M24" s="28"/>
      <c r="N24" s="28"/>
      <c r="O24" s="28"/>
      <c r="P24" s="28"/>
      <c r="Q24" s="28"/>
      <c r="R24" s="29"/>
      <c r="S24" s="29"/>
      <c r="T24" s="28"/>
      <c r="U24" s="28"/>
      <c r="V24" s="28"/>
      <c r="W24" s="28"/>
      <c r="X24" s="28"/>
      <c r="Y24" s="28"/>
      <c r="Z24" s="28"/>
      <c r="AA24" s="28"/>
      <c r="AB24" s="28"/>
      <c r="AC24" s="28"/>
      <c r="AD24" s="28"/>
      <c r="AE24" s="28"/>
      <c r="AF24" s="28"/>
      <c r="AG24" s="28"/>
      <c r="AH24" s="28"/>
      <c r="AI24" s="28"/>
      <c r="AJ24" s="28"/>
      <c r="AK24" s="28"/>
      <c r="AL24" s="28"/>
      <c r="AM24" s="29"/>
      <c r="AN24" s="28"/>
      <c r="AO24" s="29"/>
      <c r="AP24" s="28"/>
      <c r="AQ24" s="28"/>
      <c r="AR24" s="28"/>
      <c r="AS24" s="28"/>
      <c r="AT24" s="28"/>
      <c r="AU24" s="28"/>
      <c r="AV24" s="28"/>
      <c r="AW24" s="28"/>
      <c r="AX24" s="28"/>
      <c r="AY24" s="28"/>
      <c r="AZ24" s="28"/>
      <c r="BA24" s="28"/>
      <c r="BB24" s="28"/>
      <c r="BC24" s="29"/>
      <c r="BD24" s="28"/>
    </row>
    <row r="25" spans="1:56" ht="28" customHeight="1" x14ac:dyDescent="0.35">
      <c r="A25" s="45" t="s">
        <v>98</v>
      </c>
      <c r="B25" s="46">
        <v>28.246144136483952</v>
      </c>
      <c r="C25" s="46">
        <v>22.537940403538574</v>
      </c>
      <c r="D25" s="46">
        <v>23.909978323424632</v>
      </c>
      <c r="E25" s="44">
        <f t="shared" si="0"/>
        <v>74.694062863447158</v>
      </c>
      <c r="F25" s="26"/>
      <c r="G25" s="28"/>
      <c r="H25" s="28"/>
      <c r="I25" s="28"/>
      <c r="J25" s="28"/>
      <c r="K25" s="29"/>
      <c r="L25" s="28"/>
      <c r="M25" s="28"/>
      <c r="N25" s="28"/>
      <c r="O25" s="28"/>
      <c r="P25" s="28"/>
      <c r="Q25" s="28"/>
      <c r="R25" s="29"/>
      <c r="S25" s="29"/>
      <c r="T25" s="28"/>
      <c r="U25" s="28"/>
      <c r="V25" s="28"/>
      <c r="W25" s="28"/>
      <c r="X25" s="28"/>
      <c r="Y25" s="28"/>
      <c r="Z25" s="28"/>
      <c r="AA25" s="28"/>
      <c r="AB25" s="28"/>
      <c r="AC25" s="28"/>
      <c r="AD25" s="28"/>
      <c r="AE25" s="28"/>
      <c r="AF25" s="28"/>
      <c r="AG25" s="28"/>
      <c r="AH25" s="28"/>
      <c r="AI25" s="28"/>
      <c r="AJ25" s="28"/>
      <c r="AK25" s="28"/>
      <c r="AL25" s="28"/>
      <c r="AM25" s="29"/>
      <c r="AN25" s="28"/>
      <c r="AO25" s="29"/>
      <c r="AP25" s="28"/>
      <c r="AQ25" s="28"/>
      <c r="AR25" s="28"/>
      <c r="AS25" s="28"/>
      <c r="AT25" s="28"/>
      <c r="AU25" s="28"/>
      <c r="AV25" s="28"/>
      <c r="AW25" s="28"/>
      <c r="AX25" s="28"/>
      <c r="AY25" s="28"/>
      <c r="AZ25" s="28"/>
      <c r="BA25" s="28"/>
      <c r="BB25" s="28"/>
      <c r="BC25" s="29"/>
      <c r="BD25" s="28"/>
    </row>
    <row r="26" spans="1:56" s="32" customFormat="1" ht="28" customHeight="1" x14ac:dyDescent="0.35">
      <c r="A26" s="42" t="s">
        <v>99</v>
      </c>
      <c r="B26" s="43">
        <v>36.189880088908659</v>
      </c>
      <c r="C26" s="43">
        <v>26.926311830900197</v>
      </c>
      <c r="D26" s="43">
        <v>27.744494302092221</v>
      </c>
      <c r="E26" s="44">
        <f t="shared" si="0"/>
        <v>90.860686221901076</v>
      </c>
      <c r="F26" s="26"/>
      <c r="G26" s="30"/>
      <c r="H26" s="30"/>
      <c r="I26" s="30"/>
      <c r="J26" s="30"/>
      <c r="K26" s="30"/>
      <c r="L26" s="30"/>
      <c r="M26" s="30"/>
      <c r="N26" s="30"/>
      <c r="O26" s="30"/>
      <c r="P26" s="30"/>
      <c r="Q26" s="30"/>
      <c r="R26" s="30"/>
      <c r="S26" s="30"/>
      <c r="T26" s="30"/>
      <c r="U26" s="30"/>
      <c r="V26" s="30"/>
      <c r="W26" s="30"/>
      <c r="X26" s="30"/>
      <c r="Y26" s="30"/>
      <c r="Z26" s="30"/>
      <c r="AA26" s="30"/>
      <c r="AB26" s="30"/>
      <c r="AC26" s="30"/>
      <c r="AD26" s="30"/>
      <c r="AE26" s="30"/>
      <c r="AF26" s="30"/>
      <c r="AG26" s="30"/>
      <c r="AH26" s="30"/>
      <c r="AI26" s="30"/>
      <c r="AJ26" s="30"/>
      <c r="AK26" s="30"/>
      <c r="AL26" s="30"/>
      <c r="AM26" s="30"/>
      <c r="AN26" s="30"/>
      <c r="AO26" s="30"/>
      <c r="AP26" s="30"/>
      <c r="AQ26" s="30"/>
      <c r="AR26" s="30"/>
      <c r="AS26" s="30"/>
      <c r="AT26" s="30"/>
      <c r="AU26" s="30"/>
      <c r="AV26" s="30"/>
      <c r="AW26" s="30"/>
      <c r="AX26" s="30"/>
      <c r="AY26" s="30"/>
      <c r="AZ26" s="30"/>
      <c r="BA26" s="30"/>
      <c r="BB26" s="30"/>
      <c r="BC26" s="31"/>
      <c r="BD26" s="30"/>
    </row>
    <row r="27" spans="1:56" ht="28" customHeight="1" x14ac:dyDescent="0.35">
      <c r="A27" s="45" t="s">
        <v>100</v>
      </c>
      <c r="B27" s="46">
        <v>7.6894705716602481</v>
      </c>
      <c r="C27" s="46">
        <v>5.6423806433838148</v>
      </c>
      <c r="D27" s="46">
        <v>5.741683845261603</v>
      </c>
      <c r="E27" s="44">
        <f t="shared" si="0"/>
        <v>19.073535060305666</v>
      </c>
      <c r="F27" s="26"/>
      <c r="G27" s="33"/>
      <c r="H27" s="33"/>
      <c r="I27" s="33"/>
      <c r="J27" s="33"/>
      <c r="K27" s="33"/>
      <c r="L27" s="33"/>
      <c r="M27" s="33"/>
      <c r="N27" s="33"/>
      <c r="O27" s="33"/>
      <c r="P27" s="33"/>
      <c r="Q27" s="33"/>
      <c r="R27" s="33"/>
      <c r="S27" s="33"/>
      <c r="T27" s="33"/>
      <c r="U27" s="33"/>
      <c r="V27" s="33"/>
      <c r="W27" s="33"/>
      <c r="X27" s="33"/>
      <c r="Y27" s="33"/>
      <c r="Z27" s="33"/>
      <c r="AA27" s="33"/>
      <c r="AB27" s="33"/>
    </row>
    <row r="28" spans="1:56" ht="28" customHeight="1" x14ac:dyDescent="0.35">
      <c r="A28" s="42" t="s">
        <v>101</v>
      </c>
      <c r="B28" s="43">
        <v>100.86108768281852</v>
      </c>
      <c r="C28" s="43">
        <v>73.793484960606037</v>
      </c>
      <c r="D28" s="43">
        <v>75.531760072432718</v>
      </c>
      <c r="E28" s="44">
        <f t="shared" si="0"/>
        <v>250.18633271585728</v>
      </c>
      <c r="F28" s="26"/>
      <c r="G28" s="33"/>
      <c r="H28" s="33"/>
      <c r="I28" s="33"/>
      <c r="J28" s="33"/>
      <c r="K28" s="33"/>
      <c r="L28" s="33"/>
      <c r="M28" s="33"/>
      <c r="N28" s="33"/>
      <c r="O28" s="33"/>
      <c r="P28" s="33"/>
      <c r="Q28" s="33"/>
      <c r="R28" s="33"/>
      <c r="S28" s="33"/>
      <c r="T28" s="33"/>
      <c r="U28" s="33"/>
      <c r="V28" s="33"/>
      <c r="W28" s="33"/>
      <c r="X28" s="33"/>
      <c r="Y28" s="33"/>
      <c r="Z28" s="33"/>
      <c r="AA28" s="33"/>
      <c r="AB28" s="33"/>
    </row>
    <row r="29" spans="1:56" ht="28" customHeight="1" x14ac:dyDescent="0.35">
      <c r="A29" s="39" t="s">
        <v>102</v>
      </c>
      <c r="B29" s="40">
        <v>244.88734530807344</v>
      </c>
      <c r="C29" s="40">
        <v>180.68946816169668</v>
      </c>
      <c r="D29" s="40">
        <v>187.98325368636694</v>
      </c>
      <c r="E29" s="41">
        <f t="shared" si="0"/>
        <v>613.56006715613705</v>
      </c>
      <c r="F29" s="26"/>
    </row>
    <row r="30" spans="1:56" ht="28" customHeight="1" x14ac:dyDescent="0.35">
      <c r="A30" s="42" t="s">
        <v>103</v>
      </c>
      <c r="B30" s="43">
        <v>122.14757314716634</v>
      </c>
      <c r="C30" s="43">
        <v>90.585167897671894</v>
      </c>
      <c r="D30" s="43">
        <v>93.380644733873396</v>
      </c>
      <c r="E30" s="44">
        <f t="shared" si="0"/>
        <v>306.11338577871163</v>
      </c>
      <c r="F30" s="26"/>
      <c r="G30" s="28"/>
      <c r="H30" s="28"/>
      <c r="I30" s="28"/>
      <c r="J30" s="28"/>
      <c r="K30" s="29"/>
      <c r="L30" s="28"/>
      <c r="M30" s="28"/>
      <c r="N30" s="28"/>
      <c r="O30" s="28"/>
      <c r="P30" s="28"/>
      <c r="Q30" s="28"/>
      <c r="R30" s="29"/>
      <c r="S30" s="29"/>
      <c r="T30" s="28"/>
      <c r="U30" s="28"/>
      <c r="V30" s="28"/>
      <c r="W30" s="28"/>
      <c r="X30" s="28"/>
      <c r="Y30" s="28"/>
      <c r="Z30" s="28"/>
      <c r="AA30" s="28"/>
      <c r="AB30" s="28"/>
      <c r="AC30" s="28"/>
      <c r="AD30" s="28"/>
      <c r="AE30" s="28"/>
      <c r="AF30" s="28"/>
      <c r="AG30" s="28"/>
      <c r="AH30" s="28"/>
      <c r="AI30" s="28"/>
      <c r="AJ30" s="28"/>
      <c r="AK30" s="28"/>
      <c r="AL30" s="28"/>
      <c r="AM30" s="29"/>
      <c r="AN30" s="28"/>
      <c r="AO30" s="29"/>
      <c r="AP30" s="28"/>
      <c r="AQ30" s="28"/>
      <c r="AR30" s="28"/>
      <c r="AS30" s="28"/>
      <c r="AT30" s="28"/>
      <c r="AU30" s="28"/>
      <c r="AV30" s="28"/>
      <c r="AW30" s="28"/>
      <c r="AX30" s="28"/>
      <c r="AY30" s="28"/>
      <c r="AZ30" s="28"/>
      <c r="BA30" s="28"/>
      <c r="BB30" s="28"/>
      <c r="BC30" s="29"/>
      <c r="BD30" s="28"/>
    </row>
    <row r="31" spans="1:56" ht="28" customHeight="1" x14ac:dyDescent="0.35">
      <c r="A31" s="45" t="s">
        <v>104</v>
      </c>
      <c r="B31" s="46">
        <v>622.9890403984042</v>
      </c>
      <c r="C31" s="46">
        <v>455.37064401262785</v>
      </c>
      <c r="D31" s="46">
        <v>472.25488867573586</v>
      </c>
      <c r="E31" s="44">
        <f t="shared" si="0"/>
        <v>1550.6145730867679</v>
      </c>
      <c r="F31" s="26"/>
      <c r="G31" s="28"/>
      <c r="H31" s="28"/>
      <c r="I31" s="28"/>
      <c r="J31" s="28"/>
      <c r="K31" s="29"/>
      <c r="L31" s="28"/>
      <c r="M31" s="28"/>
      <c r="N31" s="28"/>
      <c r="O31" s="28"/>
      <c r="P31" s="28"/>
      <c r="Q31" s="28"/>
      <c r="R31" s="29"/>
      <c r="S31" s="29"/>
      <c r="T31" s="28"/>
      <c r="U31" s="28"/>
      <c r="V31" s="28"/>
      <c r="W31" s="28"/>
      <c r="X31" s="28"/>
      <c r="Y31" s="28"/>
      <c r="Z31" s="28"/>
      <c r="AA31" s="28"/>
      <c r="AB31" s="28"/>
      <c r="AC31" s="28"/>
      <c r="AD31" s="28"/>
      <c r="AE31" s="28"/>
      <c r="AF31" s="28"/>
      <c r="AG31" s="28"/>
      <c r="AH31" s="28"/>
      <c r="AI31" s="28"/>
      <c r="AJ31" s="28"/>
      <c r="AK31" s="28"/>
      <c r="AL31" s="28"/>
      <c r="AM31" s="29"/>
      <c r="AN31" s="28"/>
      <c r="AO31" s="29"/>
      <c r="AP31" s="28"/>
      <c r="AQ31" s="28"/>
      <c r="AR31" s="28"/>
      <c r="AS31" s="28"/>
      <c r="AT31" s="28"/>
      <c r="AU31" s="28"/>
      <c r="AV31" s="28"/>
      <c r="AW31" s="28"/>
      <c r="AX31" s="28"/>
      <c r="AY31" s="28"/>
      <c r="AZ31" s="28"/>
      <c r="BA31" s="28"/>
      <c r="BB31" s="28"/>
      <c r="BC31" s="29"/>
      <c r="BD31" s="28"/>
    </row>
    <row r="32" spans="1:56" s="32" customFormat="1" ht="28" customHeight="1" x14ac:dyDescent="0.35">
      <c r="A32" s="42" t="s">
        <v>105</v>
      </c>
      <c r="B32" s="43">
        <v>170.54935785157764</v>
      </c>
      <c r="C32" s="43">
        <v>128.60616508105451</v>
      </c>
      <c r="D32" s="43">
        <v>133.26409699729896</v>
      </c>
      <c r="E32" s="44">
        <f t="shared" si="0"/>
        <v>432.41961992993112</v>
      </c>
      <c r="F32" s="26"/>
      <c r="G32" s="30"/>
      <c r="H32" s="30"/>
      <c r="I32" s="30"/>
      <c r="J32" s="30"/>
      <c r="K32" s="30"/>
      <c r="L32" s="30"/>
      <c r="M32" s="30"/>
      <c r="N32" s="30"/>
      <c r="O32" s="30"/>
      <c r="P32" s="30"/>
      <c r="Q32" s="30"/>
      <c r="R32" s="30"/>
      <c r="S32" s="30"/>
      <c r="T32" s="30"/>
      <c r="U32" s="30"/>
      <c r="V32" s="30"/>
      <c r="W32" s="30"/>
      <c r="X32" s="30"/>
      <c r="Y32" s="30"/>
      <c r="Z32" s="30"/>
      <c r="AA32" s="30"/>
      <c r="AB32" s="30"/>
      <c r="AC32" s="30"/>
      <c r="AD32" s="30"/>
      <c r="AE32" s="30"/>
      <c r="AF32" s="30"/>
      <c r="AG32" s="30"/>
      <c r="AH32" s="30"/>
      <c r="AI32" s="30"/>
      <c r="AJ32" s="30"/>
      <c r="AK32" s="30"/>
      <c r="AL32" s="30"/>
      <c r="AM32" s="30"/>
      <c r="AN32" s="30"/>
      <c r="AO32" s="30"/>
      <c r="AP32" s="30"/>
      <c r="AQ32" s="30"/>
      <c r="AR32" s="30"/>
      <c r="AS32" s="30"/>
      <c r="AT32" s="30"/>
      <c r="AU32" s="30"/>
      <c r="AV32" s="30"/>
      <c r="AW32" s="30"/>
      <c r="AX32" s="30"/>
      <c r="AY32" s="30"/>
      <c r="AZ32" s="30"/>
      <c r="BA32" s="30"/>
      <c r="BB32" s="30"/>
      <c r="BC32" s="31"/>
      <c r="BD32" s="30"/>
    </row>
    <row r="33" spans="1:56" ht="28" customHeight="1" x14ac:dyDescent="0.35">
      <c r="A33" s="45" t="s">
        <v>106</v>
      </c>
      <c r="B33" s="46">
        <v>258.24070680185179</v>
      </c>
      <c r="C33" s="46">
        <v>187.70049610418653</v>
      </c>
      <c r="D33" s="46">
        <v>193.4581613361525</v>
      </c>
      <c r="E33" s="44">
        <f t="shared" si="0"/>
        <v>639.39936424219081</v>
      </c>
      <c r="F33" s="26"/>
      <c r="G33" s="33"/>
      <c r="H33" s="33"/>
      <c r="I33" s="33"/>
      <c r="J33" s="33"/>
      <c r="K33" s="33"/>
      <c r="L33" s="33"/>
      <c r="M33" s="33"/>
      <c r="N33" s="33"/>
      <c r="O33" s="33"/>
      <c r="P33" s="33"/>
      <c r="Q33" s="33"/>
      <c r="R33" s="33"/>
      <c r="S33" s="33"/>
      <c r="T33" s="33"/>
      <c r="U33" s="33"/>
      <c r="V33" s="33"/>
      <c r="W33" s="33"/>
      <c r="X33" s="33"/>
      <c r="Y33" s="33"/>
      <c r="Z33" s="33"/>
      <c r="AA33" s="33"/>
      <c r="AB33" s="33"/>
    </row>
    <row r="34" spans="1:56" ht="28" customHeight="1" x14ac:dyDescent="0.35">
      <c r="A34" s="42" t="s">
        <v>107</v>
      </c>
      <c r="B34" s="43">
        <v>562.15824912230812</v>
      </c>
      <c r="C34" s="43">
        <v>408.28487935101441</v>
      </c>
      <c r="D34" s="43">
        <v>422.77685680211243</v>
      </c>
      <c r="E34" s="44">
        <f t="shared" si="0"/>
        <v>1393.219985275435</v>
      </c>
      <c r="F34" s="26"/>
      <c r="G34" s="33"/>
      <c r="H34" s="33"/>
      <c r="I34" s="33"/>
      <c r="J34" s="33"/>
      <c r="K34" s="33"/>
      <c r="L34" s="33"/>
      <c r="M34" s="33"/>
      <c r="N34" s="33"/>
      <c r="O34" s="33"/>
      <c r="P34" s="33"/>
      <c r="Q34" s="33"/>
      <c r="R34" s="33"/>
      <c r="S34" s="33"/>
      <c r="T34" s="33"/>
      <c r="U34" s="33"/>
      <c r="V34" s="33"/>
      <c r="W34" s="33"/>
      <c r="X34" s="33"/>
      <c r="Y34" s="33"/>
      <c r="Z34" s="33"/>
      <c r="AA34" s="33"/>
      <c r="AB34" s="33"/>
    </row>
    <row r="35" spans="1:56" ht="28" customHeight="1" x14ac:dyDescent="0.35">
      <c r="A35" s="45" t="s">
        <v>108</v>
      </c>
      <c r="B35" s="46">
        <v>205.53834331204263</v>
      </c>
      <c r="C35" s="46">
        <v>147.75420728395187</v>
      </c>
      <c r="D35" s="46">
        <v>150.41013172548281</v>
      </c>
      <c r="E35" s="44">
        <f t="shared" si="0"/>
        <v>503.70268232147731</v>
      </c>
      <c r="F35" s="26"/>
      <c r="G35" s="33"/>
      <c r="H35" s="33"/>
      <c r="I35" s="33"/>
      <c r="J35" s="33"/>
      <c r="K35" s="33"/>
      <c r="L35" s="33"/>
      <c r="M35" s="33"/>
      <c r="N35" s="33"/>
      <c r="O35" s="33"/>
      <c r="P35" s="33"/>
      <c r="Q35" s="33"/>
      <c r="R35" s="33"/>
      <c r="S35" s="33"/>
      <c r="T35" s="33"/>
      <c r="U35" s="33"/>
      <c r="V35" s="33"/>
      <c r="W35" s="33"/>
      <c r="X35" s="33"/>
      <c r="Y35" s="33"/>
      <c r="Z35" s="33"/>
      <c r="AA35" s="33"/>
      <c r="AB35" s="33"/>
    </row>
    <row r="36" spans="1:56" ht="28" customHeight="1" x14ac:dyDescent="0.35">
      <c r="A36" s="42" t="s">
        <v>109</v>
      </c>
      <c r="B36" s="43">
        <v>274.14316007099154</v>
      </c>
      <c r="C36" s="43">
        <v>202.73652751995388</v>
      </c>
      <c r="D36" s="43">
        <v>212.43656393653077</v>
      </c>
      <c r="E36" s="44">
        <f t="shared" si="0"/>
        <v>689.3162515274762</v>
      </c>
      <c r="F36" s="26"/>
    </row>
    <row r="37" spans="1:56" ht="28" customHeight="1" x14ac:dyDescent="0.35">
      <c r="A37" s="45" t="s">
        <v>110</v>
      </c>
      <c r="B37" s="46">
        <v>231.67901979076913</v>
      </c>
      <c r="C37" s="46">
        <v>163.29703796222645</v>
      </c>
      <c r="D37" s="46">
        <v>165.42154778063986</v>
      </c>
      <c r="E37" s="44">
        <f t="shared" si="0"/>
        <v>560.39760553363544</v>
      </c>
      <c r="F37" s="26"/>
      <c r="G37" s="28"/>
      <c r="H37" s="28"/>
      <c r="I37" s="28"/>
      <c r="J37" s="28"/>
      <c r="K37" s="29"/>
      <c r="L37" s="28"/>
      <c r="M37" s="28"/>
      <c r="N37" s="28"/>
      <c r="O37" s="28"/>
      <c r="P37" s="28"/>
      <c r="Q37" s="28"/>
      <c r="R37" s="29"/>
      <c r="S37" s="29"/>
      <c r="T37" s="28"/>
      <c r="U37" s="28"/>
      <c r="V37" s="28"/>
      <c r="W37" s="28"/>
      <c r="X37" s="28"/>
      <c r="Y37" s="28"/>
      <c r="Z37" s="28"/>
      <c r="AA37" s="28"/>
      <c r="AB37" s="28"/>
      <c r="AC37" s="28"/>
      <c r="AD37" s="28"/>
      <c r="AE37" s="28"/>
      <c r="AF37" s="28"/>
      <c r="AG37" s="28"/>
      <c r="AH37" s="28"/>
      <c r="AI37" s="28"/>
      <c r="AJ37" s="28"/>
      <c r="AK37" s="28"/>
      <c r="AL37" s="28"/>
      <c r="AM37" s="29"/>
      <c r="AN37" s="28"/>
      <c r="AO37" s="29"/>
      <c r="AP37" s="28"/>
      <c r="AQ37" s="28"/>
      <c r="AR37" s="28"/>
      <c r="AS37" s="28"/>
      <c r="AT37" s="28"/>
      <c r="AU37" s="28"/>
      <c r="AV37" s="28"/>
      <c r="AW37" s="28"/>
      <c r="AX37" s="28"/>
      <c r="AY37" s="28"/>
      <c r="AZ37" s="28"/>
      <c r="BA37" s="28"/>
      <c r="BB37" s="28"/>
      <c r="BC37" s="29"/>
      <c r="BD37" s="28"/>
    </row>
    <row r="38" spans="1:56" ht="28" customHeight="1" x14ac:dyDescent="0.35">
      <c r="A38" s="42" t="s">
        <v>111</v>
      </c>
      <c r="B38" s="43">
        <v>217.30692980073806</v>
      </c>
      <c r="C38" s="43">
        <v>151.98879525394054</v>
      </c>
      <c r="D38" s="43">
        <v>155.02942762591471</v>
      </c>
      <c r="E38" s="44">
        <f t="shared" si="0"/>
        <v>524.32515268059331</v>
      </c>
      <c r="F38" s="26"/>
      <c r="G38" s="28"/>
      <c r="H38" s="28"/>
      <c r="I38" s="28"/>
      <c r="J38" s="28"/>
      <c r="K38" s="29"/>
      <c r="L38" s="28"/>
      <c r="M38" s="28"/>
      <c r="N38" s="28"/>
      <c r="O38" s="28"/>
      <c r="P38" s="28"/>
      <c r="Q38" s="28"/>
      <c r="R38" s="29"/>
      <c r="S38" s="29"/>
      <c r="T38" s="28"/>
      <c r="U38" s="28"/>
      <c r="V38" s="28"/>
      <c r="W38" s="28"/>
      <c r="X38" s="28"/>
      <c r="Y38" s="28"/>
      <c r="Z38" s="28"/>
      <c r="AA38" s="28"/>
      <c r="AB38" s="28"/>
      <c r="AC38" s="28"/>
      <c r="AD38" s="28"/>
      <c r="AE38" s="28"/>
      <c r="AF38" s="28"/>
      <c r="AG38" s="28"/>
      <c r="AH38" s="28"/>
      <c r="AI38" s="28"/>
      <c r="AJ38" s="28"/>
      <c r="AK38" s="28"/>
      <c r="AL38" s="28"/>
      <c r="AM38" s="29"/>
      <c r="AN38" s="28"/>
      <c r="AO38" s="29"/>
      <c r="AP38" s="28"/>
      <c r="AQ38" s="28"/>
      <c r="AR38" s="28"/>
      <c r="AS38" s="28"/>
      <c r="AT38" s="28"/>
      <c r="AU38" s="28"/>
      <c r="AV38" s="28"/>
      <c r="AW38" s="28"/>
      <c r="AX38" s="28"/>
      <c r="AY38" s="28"/>
      <c r="AZ38" s="28"/>
      <c r="BA38" s="28"/>
      <c r="BB38" s="28"/>
      <c r="BC38" s="29"/>
      <c r="BD38" s="28"/>
    </row>
    <row r="39" spans="1:56" ht="28" customHeight="1" x14ac:dyDescent="0.35">
      <c r="A39" s="45" t="s">
        <v>112</v>
      </c>
      <c r="B39" s="46">
        <v>46.50089038233974</v>
      </c>
      <c r="C39" s="46">
        <v>33.368393558580273</v>
      </c>
      <c r="D39" s="46">
        <v>33.173602029620596</v>
      </c>
      <c r="E39" s="44">
        <f t="shared" si="0"/>
        <v>113.04288597054061</v>
      </c>
      <c r="F39" s="26"/>
      <c r="G39" s="28"/>
      <c r="H39" s="28"/>
      <c r="I39" s="28"/>
      <c r="J39" s="28"/>
      <c r="K39" s="29"/>
      <c r="L39" s="28"/>
      <c r="M39" s="28"/>
      <c r="N39" s="28"/>
      <c r="O39" s="28"/>
      <c r="P39" s="28"/>
      <c r="Q39" s="28"/>
      <c r="R39" s="29"/>
      <c r="S39" s="29"/>
      <c r="T39" s="28"/>
      <c r="U39" s="28"/>
      <c r="V39" s="28"/>
      <c r="W39" s="28"/>
      <c r="X39" s="28"/>
      <c r="Y39" s="28"/>
      <c r="Z39" s="28"/>
      <c r="AA39" s="28"/>
      <c r="AB39" s="28"/>
      <c r="AC39" s="28"/>
      <c r="AD39" s="28"/>
      <c r="AE39" s="28"/>
      <c r="AF39" s="28"/>
      <c r="AG39" s="28"/>
      <c r="AH39" s="28"/>
      <c r="AI39" s="28"/>
      <c r="AJ39" s="28"/>
      <c r="AK39" s="28"/>
      <c r="AL39" s="28"/>
      <c r="AM39" s="29"/>
      <c r="AN39" s="28"/>
      <c r="AO39" s="29"/>
      <c r="AP39" s="28"/>
      <c r="AQ39" s="28"/>
      <c r="AR39" s="28"/>
      <c r="AS39" s="28"/>
      <c r="AT39" s="28"/>
      <c r="AU39" s="28"/>
      <c r="AV39" s="28"/>
      <c r="AW39" s="28"/>
      <c r="AX39" s="28"/>
      <c r="AY39" s="28"/>
      <c r="AZ39" s="28"/>
      <c r="BA39" s="28"/>
      <c r="BB39" s="28"/>
      <c r="BC39" s="29"/>
      <c r="BD39" s="28"/>
    </row>
    <row r="40" spans="1:56" ht="28" customHeight="1" x14ac:dyDescent="0.35">
      <c r="A40" s="42" t="s">
        <v>113</v>
      </c>
      <c r="B40" s="43">
        <v>30.791261454272203</v>
      </c>
      <c r="C40" s="43">
        <v>23.642034807523622</v>
      </c>
      <c r="D40" s="43">
        <v>24.411363533584513</v>
      </c>
      <c r="E40" s="44">
        <f t="shared" si="0"/>
        <v>78.844659795380338</v>
      </c>
      <c r="F40" s="26"/>
      <c r="G40" s="28"/>
      <c r="H40" s="28"/>
      <c r="I40" s="28"/>
      <c r="J40" s="28"/>
      <c r="K40" s="29"/>
      <c r="L40" s="28"/>
      <c r="M40" s="28"/>
      <c r="N40" s="28"/>
      <c r="O40" s="28"/>
      <c r="P40" s="28"/>
      <c r="Q40" s="28"/>
      <c r="R40" s="29"/>
      <c r="S40" s="29"/>
      <c r="T40" s="28"/>
      <c r="U40" s="28"/>
      <c r="V40" s="28"/>
      <c r="W40" s="28"/>
      <c r="X40" s="28"/>
      <c r="Y40" s="28"/>
      <c r="Z40" s="28"/>
      <c r="AA40" s="28"/>
      <c r="AB40" s="28"/>
      <c r="AC40" s="28"/>
      <c r="AD40" s="28"/>
      <c r="AE40" s="28"/>
      <c r="AF40" s="28"/>
      <c r="AG40" s="28"/>
      <c r="AH40" s="28"/>
      <c r="AI40" s="28"/>
      <c r="AJ40" s="28"/>
      <c r="AK40" s="28"/>
      <c r="AL40" s="28"/>
      <c r="AM40" s="29"/>
      <c r="AN40" s="28"/>
      <c r="AO40" s="29"/>
      <c r="AP40" s="28"/>
      <c r="AQ40" s="28"/>
      <c r="AR40" s="28"/>
      <c r="AS40" s="28"/>
      <c r="AT40" s="28"/>
      <c r="AU40" s="28"/>
      <c r="AV40" s="28"/>
      <c r="AW40" s="28"/>
      <c r="AX40" s="28"/>
      <c r="AY40" s="28"/>
      <c r="AZ40" s="28"/>
      <c r="BA40" s="28"/>
      <c r="BB40" s="28"/>
      <c r="BC40" s="29"/>
      <c r="BD40" s="28"/>
    </row>
    <row r="41" spans="1:56" ht="28" customHeight="1" thickBot="1" x14ac:dyDescent="0.4">
      <c r="A41" s="51" t="s">
        <v>114</v>
      </c>
      <c r="B41" s="52">
        <v>31.520533113667245</v>
      </c>
      <c r="C41" s="52">
        <v>24.060338256115468</v>
      </c>
      <c r="D41" s="52">
        <v>24.142904987817928</v>
      </c>
      <c r="E41" s="50">
        <f t="shared" si="0"/>
        <v>79.723776357600642</v>
      </c>
      <c r="F41" s="26"/>
      <c r="G41" s="28"/>
      <c r="H41" s="28"/>
      <c r="I41" s="28"/>
      <c r="J41" s="28"/>
      <c r="K41" s="29"/>
      <c r="L41" s="28"/>
      <c r="M41" s="28"/>
      <c r="N41" s="28"/>
      <c r="O41" s="28"/>
      <c r="P41" s="28"/>
      <c r="Q41" s="28"/>
      <c r="R41" s="29"/>
      <c r="S41" s="29"/>
      <c r="T41" s="28"/>
      <c r="U41" s="28"/>
      <c r="V41" s="28"/>
      <c r="W41" s="28"/>
      <c r="X41" s="28"/>
      <c r="Y41" s="28"/>
      <c r="Z41" s="28"/>
      <c r="AA41" s="28"/>
      <c r="AB41" s="28"/>
      <c r="AC41" s="28"/>
      <c r="AD41" s="28"/>
      <c r="AE41" s="28"/>
      <c r="AF41" s="28"/>
      <c r="AG41" s="28"/>
      <c r="AH41" s="28"/>
      <c r="AI41" s="28"/>
      <c r="AJ41" s="28"/>
      <c r="AK41" s="28"/>
      <c r="AL41" s="28"/>
      <c r="AM41" s="29"/>
      <c r="AN41" s="28"/>
      <c r="AO41" s="29"/>
      <c r="AP41" s="28"/>
      <c r="AQ41" s="28"/>
      <c r="AR41" s="28"/>
      <c r="AS41" s="28"/>
      <c r="AT41" s="28"/>
      <c r="AU41" s="28"/>
      <c r="AV41" s="28"/>
      <c r="AW41" s="28"/>
      <c r="AX41" s="28"/>
      <c r="AY41" s="28"/>
      <c r="AZ41" s="28"/>
      <c r="BA41" s="28"/>
      <c r="BB41" s="28"/>
      <c r="BC41" s="29"/>
      <c r="BD41" s="28"/>
    </row>
    <row r="42" spans="1:56" ht="28" customHeight="1" thickTop="1" thickBot="1" x14ac:dyDescent="0.4">
      <c r="A42" s="55" t="s">
        <v>152</v>
      </c>
      <c r="B42" s="56">
        <v>518.47210736371346</v>
      </c>
      <c r="C42" s="56">
        <v>501.98683200170979</v>
      </c>
      <c r="D42" s="56">
        <v>527.90832153861379</v>
      </c>
      <c r="E42" s="57">
        <f t="shared" si="0"/>
        <v>1548.367260904037</v>
      </c>
      <c r="F42" s="26"/>
      <c r="G42" s="28"/>
      <c r="H42" s="28"/>
      <c r="I42" s="28"/>
      <c r="J42" s="28"/>
      <c r="K42" s="29"/>
      <c r="L42" s="28"/>
      <c r="M42" s="28"/>
      <c r="N42" s="28"/>
      <c r="O42" s="28"/>
      <c r="P42" s="28"/>
      <c r="Q42" s="28"/>
      <c r="R42" s="29"/>
      <c r="S42" s="29"/>
      <c r="T42" s="28"/>
      <c r="U42" s="28"/>
      <c r="V42" s="28"/>
      <c r="W42" s="28"/>
      <c r="X42" s="28"/>
      <c r="Y42" s="28"/>
      <c r="Z42" s="28"/>
      <c r="AA42" s="28"/>
      <c r="AB42" s="28"/>
      <c r="AC42" s="28"/>
      <c r="AD42" s="28"/>
      <c r="AE42" s="28"/>
      <c r="AF42" s="28"/>
      <c r="AG42" s="28"/>
      <c r="AH42" s="28"/>
      <c r="AI42" s="28"/>
      <c r="AJ42" s="28"/>
      <c r="AK42" s="28"/>
      <c r="AL42" s="28"/>
      <c r="AM42" s="29"/>
      <c r="AN42" s="28"/>
      <c r="AO42" s="29"/>
      <c r="AP42" s="28"/>
      <c r="AQ42" s="28"/>
      <c r="AR42" s="28"/>
      <c r="AS42" s="28"/>
      <c r="AT42" s="28"/>
      <c r="AU42" s="28"/>
      <c r="AV42" s="28"/>
      <c r="AW42" s="28"/>
      <c r="AX42" s="28"/>
      <c r="AY42" s="28"/>
      <c r="AZ42" s="28"/>
      <c r="BA42" s="28"/>
      <c r="BB42" s="28"/>
      <c r="BC42" s="29"/>
      <c r="BD42" s="28"/>
    </row>
    <row r="43" spans="1:56" ht="28" customHeight="1" thickTop="1" thickBot="1" x14ac:dyDescent="0.4">
      <c r="A43" s="53" t="s">
        <v>7</v>
      </c>
      <c r="B43" s="54">
        <f t="shared" ref="B43:D43" si="1">SUM(B5:B42)</f>
        <v>5737.3205651196504</v>
      </c>
      <c r="C43" s="54">
        <f t="shared" si="1"/>
        <v>4295.9299732576892</v>
      </c>
      <c r="D43" s="54">
        <f t="shared" si="1"/>
        <v>4429.2762661304014</v>
      </c>
      <c r="E43" s="57">
        <f t="shared" si="0"/>
        <v>14462.526804507739</v>
      </c>
      <c r="F43" s="26"/>
      <c r="G43" s="28"/>
      <c r="H43" s="28"/>
      <c r="I43" s="28"/>
      <c r="J43" s="28"/>
      <c r="K43" s="29"/>
      <c r="L43" s="28"/>
      <c r="M43" s="28"/>
      <c r="N43" s="28"/>
      <c r="O43" s="28"/>
      <c r="P43" s="28"/>
      <c r="Q43" s="28"/>
      <c r="R43" s="29"/>
      <c r="S43" s="29"/>
      <c r="T43" s="28"/>
      <c r="U43" s="28"/>
      <c r="V43" s="28"/>
      <c r="W43" s="28"/>
      <c r="X43" s="28"/>
      <c r="Y43" s="28"/>
      <c r="Z43" s="28"/>
      <c r="AA43" s="28"/>
      <c r="AB43" s="28"/>
      <c r="AC43" s="28"/>
      <c r="AD43" s="28"/>
      <c r="AE43" s="28"/>
      <c r="AF43" s="28"/>
      <c r="AG43" s="28"/>
      <c r="AH43" s="28"/>
      <c r="AI43" s="28"/>
      <c r="AJ43" s="28"/>
      <c r="AK43" s="28"/>
      <c r="AL43" s="28"/>
      <c r="AM43" s="29"/>
      <c r="AN43" s="28"/>
      <c r="AO43" s="29"/>
      <c r="AP43" s="28"/>
      <c r="AQ43" s="28"/>
      <c r="AR43" s="28"/>
      <c r="AS43" s="28"/>
      <c r="AT43" s="28"/>
      <c r="AU43" s="28"/>
      <c r="AV43" s="28"/>
      <c r="AW43" s="28"/>
      <c r="AX43" s="28"/>
      <c r="AY43" s="28"/>
      <c r="AZ43" s="28"/>
      <c r="BA43" s="28"/>
      <c r="BB43" s="28"/>
      <c r="BC43" s="29"/>
      <c r="BD43" s="28"/>
    </row>
    <row r="44" spans="1:56" ht="26.25" customHeight="1" thickTop="1" x14ac:dyDescent="0.35">
      <c r="A44" s="22" t="s">
        <v>158</v>
      </c>
      <c r="B44" s="34"/>
      <c r="C44" s="35"/>
      <c r="D44" s="35"/>
      <c r="E44" s="35"/>
      <c r="F44" s="35"/>
      <c r="G44" s="35"/>
    </row>
    <row r="45" spans="1:56" ht="26.25" customHeight="1" x14ac:dyDescent="0.35">
      <c r="A45" s="36"/>
      <c r="B45" s="122"/>
      <c r="C45" s="122"/>
      <c r="D45" s="122"/>
      <c r="E45" s="122"/>
      <c r="F45" s="30"/>
      <c r="G45" s="30"/>
    </row>
    <row r="46" spans="1:56" ht="26.25" customHeight="1" x14ac:dyDescent="0.35">
      <c r="A46" s="36"/>
      <c r="B46" s="34"/>
      <c r="C46" s="31"/>
      <c r="D46" s="31"/>
      <c r="E46" s="31"/>
      <c r="F46" s="31"/>
      <c r="G46" s="31"/>
    </row>
    <row r="47" spans="1:56" ht="26.25" customHeight="1" x14ac:dyDescent="0.35">
      <c r="A47" s="36"/>
      <c r="B47" s="2"/>
      <c r="C47" s="30"/>
      <c r="D47" s="30"/>
      <c r="E47" s="30"/>
      <c r="F47" s="30"/>
      <c r="G47" s="30"/>
    </row>
    <row r="48" spans="1:56" x14ac:dyDescent="0.35">
      <c r="A48" s="22"/>
    </row>
  </sheetData>
  <sheetProtection algorithmName="SHA-512" hashValue="qFR0bZsF1KEyBTT1oILxqYzmRnfRlu90cT8axW/ReWSpkZXKxSwNboAH0sixKvW97py5c4773XSkxPYixpMCog==" saltValue="tWF2gR6O49QQfMcEFbpjRg==" spinCount="100000" sheet="1" objects="1" scenarios="1"/>
  <mergeCells count="2">
    <mergeCell ref="A3:A4"/>
    <mergeCell ref="B3:E3"/>
  </mergeCells>
  <pageMargins left="0.7" right="0.7" top="0.78740157499999996" bottom="0.78740157499999996" header="0.3" footer="0.3"/>
  <pageSetup paperSize="9" scale="37" orientation="portrait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>
    <pageSetUpPr fitToPage="1"/>
  </sheetPr>
  <dimension ref="A1:BD47"/>
  <sheetViews>
    <sheetView zoomScaleNormal="100" workbookViewId="0">
      <selection activeCell="D54" sqref="D54"/>
    </sheetView>
  </sheetViews>
  <sheetFormatPr baseColWidth="10" defaultColWidth="11.453125" defaultRowHeight="14.5" x14ac:dyDescent="0.35"/>
  <cols>
    <col min="1" max="1" width="61.1796875" style="23" customWidth="1"/>
    <col min="2" max="7" width="10.7265625" style="23" customWidth="1"/>
    <col min="8" max="8" width="11.26953125" style="23" customWidth="1"/>
    <col min="9" max="9" width="8.453125" style="23" customWidth="1"/>
    <col min="10" max="10" width="7" style="23" customWidth="1"/>
    <col min="11" max="11" width="7.7265625" style="23" customWidth="1"/>
    <col min="12" max="12" width="4.7265625" style="23" customWidth="1"/>
    <col min="13" max="13" width="8" style="23" customWidth="1"/>
    <col min="14" max="14" width="6.54296875" style="23" customWidth="1"/>
    <col min="15" max="15" width="8.26953125" style="23" customWidth="1"/>
    <col min="16" max="16" width="5.54296875" style="23" customWidth="1"/>
    <col min="17" max="17" width="6.54296875" style="23" customWidth="1"/>
    <col min="18" max="18" width="8.81640625" style="23" customWidth="1"/>
    <col min="19" max="20" width="9.54296875" style="23" customWidth="1"/>
    <col min="21" max="21" width="6" style="23" customWidth="1"/>
    <col min="22" max="22" width="6.453125" style="23" customWidth="1"/>
    <col min="23" max="23" width="10.453125" style="23" customWidth="1"/>
    <col min="24" max="24" width="6.1796875" style="23" customWidth="1"/>
    <col min="25" max="25" width="9.1796875" style="23" customWidth="1"/>
    <col min="26" max="26" width="4.54296875" style="23" customWidth="1"/>
    <col min="27" max="27" width="6.26953125" style="23" customWidth="1"/>
    <col min="28" max="28" width="6.7265625" style="23" customWidth="1"/>
    <col min="29" max="29" width="7.26953125" style="23" customWidth="1"/>
    <col min="30" max="30" width="6.54296875" style="23" customWidth="1"/>
    <col min="31" max="31" width="11.1796875" style="23" customWidth="1"/>
    <col min="32" max="32" width="5.7265625" style="23" customWidth="1"/>
    <col min="33" max="33" width="5.81640625" style="23" customWidth="1"/>
    <col min="34" max="34" width="6.26953125" style="23" customWidth="1"/>
    <col min="35" max="35" width="9" style="23" customWidth="1"/>
    <col min="36" max="36" width="10.54296875" style="23" customWidth="1"/>
    <col min="37" max="37" width="6.81640625" style="23" customWidth="1"/>
    <col min="38" max="38" width="9.54296875" style="23" customWidth="1"/>
    <col min="39" max="39" width="5.7265625" style="23" customWidth="1"/>
    <col min="40" max="40" width="7" style="23" customWidth="1"/>
    <col min="41" max="41" width="6.54296875" style="23" customWidth="1"/>
    <col min="42" max="42" width="7.1796875" style="23" customWidth="1"/>
    <col min="43" max="43" width="5.453125" style="23" customWidth="1"/>
    <col min="44" max="44" width="6.7265625" style="23" customWidth="1"/>
    <col min="45" max="45" width="5.26953125" style="23" customWidth="1"/>
    <col min="46" max="46" width="7.1796875" style="23" customWidth="1"/>
    <col min="47" max="47" width="11.453125" style="23"/>
    <col min="48" max="48" width="8.1796875" style="23" customWidth="1"/>
    <col min="49" max="49" width="8" style="23" customWidth="1"/>
    <col min="50" max="50" width="6.7265625" style="23" customWidth="1"/>
    <col min="51" max="51" width="6.1796875" style="23" customWidth="1"/>
    <col min="52" max="52" width="11.453125" style="23"/>
    <col min="53" max="53" width="6" style="23" customWidth="1"/>
    <col min="54" max="54" width="11.453125" style="23"/>
    <col min="55" max="55" width="7.7265625" style="23" customWidth="1"/>
    <col min="56" max="56" width="6.453125" style="23" customWidth="1"/>
    <col min="57" max="57" width="6.54296875" style="23" customWidth="1"/>
    <col min="58" max="58" width="8.1796875" style="23" customWidth="1"/>
    <col min="59" max="16384" width="11.453125" style="23"/>
  </cols>
  <sheetData>
    <row r="1" spans="1:56" ht="18.5" x14ac:dyDescent="0.45">
      <c r="A1" s="4" t="s">
        <v>178</v>
      </c>
      <c r="B1" s="3"/>
    </row>
    <row r="2" spans="1:56" x14ac:dyDescent="0.35">
      <c r="B2" s="23" t="s">
        <v>20</v>
      </c>
    </row>
    <row r="3" spans="1:56" ht="15" customHeight="1" x14ac:dyDescent="0.35">
      <c r="A3" s="134" t="s">
        <v>29</v>
      </c>
      <c r="B3" s="136" t="s">
        <v>6</v>
      </c>
      <c r="C3" s="137"/>
      <c r="D3" s="137"/>
      <c r="E3" s="138"/>
    </row>
    <row r="4" spans="1:56" ht="15" thickBot="1" x14ac:dyDescent="0.4">
      <c r="A4" s="135"/>
      <c r="B4" s="37" t="s">
        <v>183</v>
      </c>
      <c r="C4" s="37" t="s">
        <v>155</v>
      </c>
      <c r="D4" s="37" t="s">
        <v>156</v>
      </c>
      <c r="E4" s="38" t="s">
        <v>182</v>
      </c>
      <c r="F4" s="24"/>
      <c r="G4" s="24"/>
      <c r="H4" s="24"/>
      <c r="I4" s="24"/>
      <c r="J4" s="24"/>
      <c r="K4" s="24"/>
      <c r="L4" s="24"/>
      <c r="M4" s="24"/>
      <c r="N4" s="24"/>
      <c r="O4" s="24"/>
      <c r="P4" s="24"/>
      <c r="Q4" s="24"/>
      <c r="R4" s="24"/>
      <c r="S4" s="24"/>
      <c r="T4" s="24"/>
      <c r="U4" s="24"/>
      <c r="V4" s="24"/>
      <c r="W4" s="24"/>
      <c r="X4" s="24"/>
      <c r="Y4" s="24"/>
      <c r="Z4" s="24"/>
      <c r="AA4" s="24"/>
      <c r="AB4" s="25"/>
      <c r="AC4" s="25"/>
      <c r="AD4" s="25"/>
      <c r="AE4" s="25"/>
      <c r="AF4" s="25"/>
      <c r="AG4" s="25"/>
      <c r="AH4" s="25"/>
      <c r="AI4" s="25"/>
      <c r="AJ4" s="25"/>
      <c r="AK4" s="25"/>
      <c r="AL4" s="25"/>
      <c r="AM4" s="25"/>
      <c r="AN4" s="25"/>
      <c r="AO4" s="25"/>
      <c r="AP4" s="25"/>
      <c r="AQ4" s="25"/>
      <c r="AR4" s="25"/>
      <c r="AS4" s="25"/>
      <c r="AT4" s="25"/>
      <c r="AU4" s="25"/>
      <c r="AV4" s="25"/>
      <c r="AW4" s="25"/>
      <c r="AX4" s="25"/>
      <c r="AY4" s="25"/>
      <c r="AZ4" s="25"/>
      <c r="BA4" s="25"/>
      <c r="BB4" s="25"/>
      <c r="BC4" s="25"/>
      <c r="BD4" s="1"/>
    </row>
    <row r="5" spans="1:56" s="27" customFormat="1" ht="28" customHeight="1" thickTop="1" x14ac:dyDescent="0.35">
      <c r="A5" s="39" t="s">
        <v>78</v>
      </c>
      <c r="B5" s="40">
        <v>0.25294925119003747</v>
      </c>
      <c r="C5" s="40">
        <v>0.53397800940246221</v>
      </c>
      <c r="D5" s="40">
        <v>0.2171103381364895</v>
      </c>
      <c r="E5" s="41">
        <f t="shared" ref="E5:E43" si="0">SUM(B5:D5)</f>
        <v>1.0040375987289893</v>
      </c>
      <c r="F5" s="26"/>
      <c r="G5" s="24"/>
      <c r="H5" s="24"/>
      <c r="I5" s="24"/>
      <c r="J5" s="24"/>
      <c r="K5" s="24"/>
      <c r="L5" s="24"/>
      <c r="M5" s="24"/>
      <c r="N5" s="24"/>
      <c r="O5" s="24"/>
      <c r="P5" s="24"/>
      <c r="Q5" s="24"/>
      <c r="R5" s="24"/>
      <c r="S5" s="24"/>
      <c r="T5" s="24"/>
      <c r="U5" s="24"/>
      <c r="V5" s="24"/>
      <c r="W5" s="24"/>
      <c r="X5" s="24"/>
      <c r="Y5" s="24"/>
      <c r="Z5" s="24"/>
      <c r="AA5" s="24"/>
      <c r="AB5" s="25"/>
      <c r="AC5" s="25"/>
      <c r="AD5" s="25"/>
      <c r="AE5" s="25"/>
      <c r="AF5" s="25"/>
      <c r="AG5" s="25"/>
      <c r="AH5" s="25"/>
      <c r="AI5" s="25"/>
      <c r="AJ5" s="25"/>
      <c r="AK5" s="25"/>
      <c r="AL5" s="25"/>
      <c r="AM5" s="25"/>
      <c r="AN5" s="25"/>
      <c r="AO5" s="25"/>
      <c r="AP5" s="25"/>
      <c r="AQ5" s="25"/>
      <c r="AR5" s="25"/>
      <c r="AS5" s="25"/>
      <c r="AT5" s="25"/>
      <c r="AU5" s="25"/>
      <c r="AV5" s="25"/>
      <c r="AW5" s="25"/>
      <c r="AX5" s="25"/>
      <c r="AY5" s="25"/>
      <c r="AZ5" s="25"/>
      <c r="BA5" s="25"/>
      <c r="BB5" s="25"/>
      <c r="BC5" s="25"/>
      <c r="BD5" s="25"/>
    </row>
    <row r="6" spans="1:56" ht="28" customHeight="1" x14ac:dyDescent="0.35">
      <c r="A6" s="42" t="s">
        <v>79</v>
      </c>
      <c r="B6" s="43">
        <v>4.3927366130118841</v>
      </c>
      <c r="C6" s="43">
        <v>5.6062255500228346</v>
      </c>
      <c r="D6" s="43">
        <v>4.6298816095400213</v>
      </c>
      <c r="E6" s="44">
        <f t="shared" si="0"/>
        <v>14.62884377257474</v>
      </c>
      <c r="F6" s="26"/>
      <c r="G6" s="28"/>
      <c r="H6" s="28"/>
      <c r="I6" s="28"/>
      <c r="J6" s="28"/>
      <c r="K6" s="29"/>
      <c r="L6" s="28"/>
      <c r="M6" s="28"/>
      <c r="N6" s="28"/>
      <c r="O6" s="28"/>
      <c r="P6" s="28"/>
      <c r="Q6" s="28"/>
      <c r="R6" s="29"/>
      <c r="S6" s="29"/>
      <c r="T6" s="28"/>
      <c r="U6" s="28"/>
      <c r="V6" s="28"/>
      <c r="W6" s="28"/>
      <c r="X6" s="28"/>
      <c r="Y6" s="28"/>
      <c r="Z6" s="28"/>
      <c r="AA6" s="28"/>
      <c r="AB6" s="28"/>
      <c r="AC6" s="28"/>
      <c r="AD6" s="28"/>
      <c r="AE6" s="28"/>
      <c r="AF6" s="28"/>
      <c r="AG6" s="28"/>
      <c r="AH6" s="28"/>
      <c r="AI6" s="28"/>
      <c r="AJ6" s="28"/>
      <c r="AK6" s="28"/>
      <c r="AL6" s="28"/>
      <c r="AM6" s="29"/>
      <c r="AN6" s="28"/>
      <c r="AO6" s="29"/>
      <c r="AP6" s="28"/>
      <c r="AQ6" s="28"/>
      <c r="AR6" s="28"/>
      <c r="AS6" s="28"/>
      <c r="AT6" s="28"/>
      <c r="AU6" s="28"/>
      <c r="AV6" s="28"/>
      <c r="AW6" s="28"/>
      <c r="AX6" s="28"/>
      <c r="AY6" s="28"/>
      <c r="AZ6" s="28"/>
      <c r="BA6" s="28"/>
      <c r="BB6" s="28"/>
      <c r="BC6" s="29"/>
      <c r="BD6" s="28"/>
    </row>
    <row r="7" spans="1:56" ht="28" customHeight="1" x14ac:dyDescent="0.35">
      <c r="A7" s="45" t="s">
        <v>80</v>
      </c>
      <c r="B7" s="46">
        <v>1.7290853269974324</v>
      </c>
      <c r="C7" s="46">
        <v>2.6302606341286214</v>
      </c>
      <c r="D7" s="46">
        <v>1.4819248024347491</v>
      </c>
      <c r="E7" s="44">
        <f t="shared" si="0"/>
        <v>5.8412707635608028</v>
      </c>
      <c r="F7" s="26"/>
      <c r="G7" s="28"/>
      <c r="H7" s="28"/>
      <c r="I7" s="28"/>
      <c r="J7" s="28"/>
      <c r="K7" s="29"/>
      <c r="L7" s="28"/>
      <c r="M7" s="28"/>
      <c r="N7" s="28"/>
      <c r="O7" s="28"/>
      <c r="P7" s="28"/>
      <c r="Q7" s="28"/>
      <c r="R7" s="29"/>
      <c r="S7" s="29"/>
      <c r="T7" s="28"/>
      <c r="U7" s="28"/>
      <c r="V7" s="28"/>
      <c r="W7" s="28"/>
      <c r="X7" s="28"/>
      <c r="Y7" s="28"/>
      <c r="Z7" s="28"/>
      <c r="AA7" s="28"/>
      <c r="AB7" s="28"/>
      <c r="AC7" s="28"/>
      <c r="AD7" s="28"/>
      <c r="AE7" s="28"/>
      <c r="AF7" s="28"/>
      <c r="AG7" s="28"/>
      <c r="AH7" s="28"/>
      <c r="AI7" s="28"/>
      <c r="AJ7" s="28"/>
      <c r="AK7" s="28"/>
      <c r="AL7" s="28"/>
      <c r="AM7" s="29"/>
      <c r="AN7" s="28"/>
      <c r="AO7" s="29"/>
      <c r="AP7" s="28"/>
      <c r="AQ7" s="28"/>
      <c r="AR7" s="28"/>
      <c r="AS7" s="28"/>
      <c r="AT7" s="28"/>
      <c r="AU7" s="28"/>
      <c r="AV7" s="28"/>
      <c r="AW7" s="28"/>
      <c r="AX7" s="28"/>
      <c r="AY7" s="28"/>
      <c r="AZ7" s="28"/>
      <c r="BA7" s="28"/>
      <c r="BB7" s="28"/>
      <c r="BC7" s="29"/>
      <c r="BD7" s="28"/>
    </row>
    <row r="8" spans="1:56" ht="28" customHeight="1" x14ac:dyDescent="0.35">
      <c r="A8" s="42" t="s">
        <v>81</v>
      </c>
      <c r="B8" s="43">
        <v>0.76531782409389726</v>
      </c>
      <c r="C8" s="43">
        <v>1.9456415615607225</v>
      </c>
      <c r="D8" s="43">
        <v>0.39941996132453816</v>
      </c>
      <c r="E8" s="44">
        <f t="shared" si="0"/>
        <v>3.1103793469791579</v>
      </c>
      <c r="F8" s="26"/>
      <c r="G8" s="28"/>
      <c r="H8" s="28"/>
      <c r="I8" s="28"/>
      <c r="J8" s="28"/>
      <c r="K8" s="29"/>
      <c r="L8" s="28"/>
      <c r="M8" s="28"/>
      <c r="N8" s="28"/>
      <c r="O8" s="28"/>
      <c r="P8" s="28"/>
      <c r="Q8" s="28"/>
      <c r="R8" s="29"/>
      <c r="S8" s="29"/>
      <c r="T8" s="28"/>
      <c r="U8" s="28"/>
      <c r="V8" s="28"/>
      <c r="W8" s="28"/>
      <c r="X8" s="28"/>
      <c r="Y8" s="28"/>
      <c r="Z8" s="28"/>
      <c r="AA8" s="28"/>
      <c r="AB8" s="28"/>
      <c r="AC8" s="28"/>
      <c r="AD8" s="28"/>
      <c r="AE8" s="28"/>
      <c r="AF8" s="28"/>
      <c r="AG8" s="28"/>
      <c r="AH8" s="28"/>
      <c r="AI8" s="28"/>
      <c r="AJ8" s="28"/>
      <c r="AK8" s="28"/>
      <c r="AL8" s="28"/>
      <c r="AM8" s="29"/>
      <c r="AN8" s="28"/>
      <c r="AO8" s="29"/>
      <c r="AP8" s="28"/>
      <c r="AQ8" s="28"/>
      <c r="AR8" s="28"/>
      <c r="AS8" s="28"/>
      <c r="AT8" s="28"/>
      <c r="AU8" s="28"/>
      <c r="AV8" s="28"/>
      <c r="AW8" s="28"/>
      <c r="AX8" s="28"/>
      <c r="AY8" s="28"/>
      <c r="AZ8" s="28"/>
      <c r="BA8" s="28"/>
      <c r="BB8" s="28"/>
      <c r="BC8" s="29"/>
      <c r="BD8" s="28"/>
    </row>
    <row r="9" spans="1:56" ht="28" customHeight="1" x14ac:dyDescent="0.35">
      <c r="A9" s="45" t="s">
        <v>82</v>
      </c>
      <c r="B9" s="46">
        <v>-0.79323905825127838</v>
      </c>
      <c r="C9" s="46">
        <v>2.6269589210894346</v>
      </c>
      <c r="D9" s="46">
        <v>0.53607160126585862</v>
      </c>
      <c r="E9" s="44">
        <f t="shared" si="0"/>
        <v>2.369791464104015</v>
      </c>
      <c r="F9" s="26"/>
      <c r="G9" s="28"/>
      <c r="H9" s="28"/>
      <c r="I9" s="28"/>
      <c r="J9" s="28"/>
      <c r="K9" s="29"/>
      <c r="L9" s="28"/>
      <c r="M9" s="28"/>
      <c r="N9" s="28"/>
      <c r="O9" s="28"/>
      <c r="P9" s="28"/>
      <c r="Q9" s="28"/>
      <c r="R9" s="29"/>
      <c r="S9" s="29"/>
      <c r="T9" s="28"/>
      <c r="U9" s="28"/>
      <c r="V9" s="28"/>
      <c r="W9" s="28"/>
      <c r="X9" s="28"/>
      <c r="Y9" s="28"/>
      <c r="Z9" s="28"/>
      <c r="AA9" s="28"/>
      <c r="AB9" s="28"/>
      <c r="AC9" s="28"/>
      <c r="AD9" s="28"/>
      <c r="AE9" s="28"/>
      <c r="AF9" s="28"/>
      <c r="AG9" s="28"/>
      <c r="AH9" s="28"/>
      <c r="AI9" s="28"/>
      <c r="AJ9" s="28"/>
      <c r="AK9" s="28"/>
      <c r="AL9" s="28"/>
      <c r="AM9" s="29"/>
      <c r="AN9" s="28"/>
      <c r="AO9" s="29"/>
      <c r="AP9" s="28"/>
      <c r="AQ9" s="28"/>
      <c r="AR9" s="28"/>
      <c r="AS9" s="28"/>
      <c r="AT9" s="28"/>
      <c r="AU9" s="28"/>
      <c r="AV9" s="28"/>
      <c r="AW9" s="28"/>
      <c r="AX9" s="28"/>
      <c r="AY9" s="28"/>
      <c r="AZ9" s="28"/>
      <c r="BA9" s="28"/>
      <c r="BB9" s="28"/>
      <c r="BC9" s="29"/>
      <c r="BD9" s="28"/>
    </row>
    <row r="10" spans="1:56" s="32" customFormat="1" ht="28" customHeight="1" x14ac:dyDescent="0.35">
      <c r="A10" s="42" t="s">
        <v>83</v>
      </c>
      <c r="B10" s="43">
        <v>4.2584128519607027</v>
      </c>
      <c r="C10" s="43">
        <v>4.6853907856570984</v>
      </c>
      <c r="D10" s="43">
        <v>2.6717941915618368</v>
      </c>
      <c r="E10" s="44">
        <f t="shared" si="0"/>
        <v>11.615597829179638</v>
      </c>
      <c r="F10" s="26"/>
      <c r="G10" s="30"/>
      <c r="H10" s="30"/>
      <c r="I10" s="30"/>
      <c r="J10" s="30"/>
      <c r="K10" s="30"/>
      <c r="L10" s="30"/>
      <c r="M10" s="30"/>
      <c r="N10" s="30"/>
      <c r="O10" s="30"/>
      <c r="P10" s="30"/>
      <c r="Q10" s="30"/>
      <c r="R10" s="30"/>
      <c r="S10" s="30"/>
      <c r="T10" s="30"/>
      <c r="U10" s="30"/>
      <c r="V10" s="30"/>
      <c r="W10" s="30"/>
      <c r="X10" s="30"/>
      <c r="Y10" s="30"/>
      <c r="Z10" s="30"/>
      <c r="AA10" s="30"/>
      <c r="AB10" s="30"/>
      <c r="AC10" s="30"/>
      <c r="AD10" s="30"/>
      <c r="AE10" s="30"/>
      <c r="AF10" s="30"/>
      <c r="AG10" s="30"/>
      <c r="AH10" s="30"/>
      <c r="AI10" s="30"/>
      <c r="AJ10" s="30"/>
      <c r="AK10" s="30"/>
      <c r="AL10" s="30"/>
      <c r="AM10" s="30"/>
      <c r="AN10" s="30"/>
      <c r="AO10" s="30"/>
      <c r="AP10" s="30"/>
      <c r="AQ10" s="30"/>
      <c r="AR10" s="30"/>
      <c r="AS10" s="30"/>
      <c r="AT10" s="30"/>
      <c r="AU10" s="30"/>
      <c r="AV10" s="30"/>
      <c r="AW10" s="30"/>
      <c r="AX10" s="30"/>
      <c r="AY10" s="30"/>
      <c r="AZ10" s="30"/>
      <c r="BA10" s="30"/>
      <c r="BB10" s="30"/>
      <c r="BC10" s="31"/>
      <c r="BD10" s="30"/>
    </row>
    <row r="11" spans="1:56" ht="28" customHeight="1" x14ac:dyDescent="0.35">
      <c r="A11" s="45" t="s">
        <v>84</v>
      </c>
      <c r="B11" s="46">
        <v>-1.1778836304432534</v>
      </c>
      <c r="C11" s="46">
        <v>4.8137834734140608</v>
      </c>
      <c r="D11" s="46">
        <v>1.6740753463840883</v>
      </c>
      <c r="E11" s="44">
        <f t="shared" si="0"/>
        <v>5.3099751893548959</v>
      </c>
      <c r="F11" s="26"/>
      <c r="G11" s="33"/>
      <c r="H11" s="33"/>
      <c r="I11" s="33"/>
      <c r="J11" s="33"/>
      <c r="K11" s="33"/>
      <c r="L11" s="33"/>
      <c r="M11" s="33"/>
      <c r="N11" s="33"/>
      <c r="O11" s="33"/>
      <c r="P11" s="33"/>
      <c r="Q11" s="33"/>
      <c r="R11" s="33"/>
      <c r="S11" s="33"/>
      <c r="T11" s="33"/>
      <c r="U11" s="33"/>
      <c r="V11" s="33"/>
      <c r="W11" s="33"/>
      <c r="X11" s="33"/>
      <c r="Y11" s="33"/>
      <c r="Z11" s="33"/>
      <c r="AA11" s="33"/>
      <c r="AB11" s="33"/>
    </row>
    <row r="12" spans="1:56" ht="28" customHeight="1" x14ac:dyDescent="0.35">
      <c r="A12" s="42" t="s">
        <v>85</v>
      </c>
      <c r="B12" s="43">
        <v>-1.8754001793871917</v>
      </c>
      <c r="C12" s="43">
        <v>9.1000881847543837</v>
      </c>
      <c r="D12" s="43">
        <v>2.8304521088600785</v>
      </c>
      <c r="E12" s="44">
        <f t="shared" si="0"/>
        <v>10.055140114227271</v>
      </c>
      <c r="F12" s="26"/>
      <c r="G12" s="33"/>
      <c r="H12" s="33"/>
      <c r="I12" s="33"/>
      <c r="J12" s="33"/>
      <c r="K12" s="33"/>
      <c r="L12" s="33"/>
      <c r="M12" s="33"/>
      <c r="N12" s="33"/>
      <c r="O12" s="33"/>
      <c r="P12" s="33"/>
      <c r="Q12" s="33"/>
      <c r="R12" s="33"/>
      <c r="S12" s="33"/>
      <c r="T12" s="33"/>
      <c r="U12" s="33"/>
      <c r="V12" s="33"/>
      <c r="W12" s="33"/>
      <c r="X12" s="33"/>
      <c r="Y12" s="33"/>
      <c r="Z12" s="33"/>
      <c r="AA12" s="33"/>
      <c r="AB12" s="33"/>
    </row>
    <row r="13" spans="1:56" ht="28" customHeight="1" x14ac:dyDescent="0.35">
      <c r="A13" s="45" t="s">
        <v>86</v>
      </c>
      <c r="B13" s="46">
        <v>0.63608503518727888</v>
      </c>
      <c r="C13" s="46">
        <v>11.189966394208513</v>
      </c>
      <c r="D13" s="46">
        <v>4.6615311327761848</v>
      </c>
      <c r="E13" s="44">
        <f t="shared" si="0"/>
        <v>16.487582562171976</v>
      </c>
      <c r="F13" s="26"/>
      <c r="G13" s="33"/>
      <c r="H13" s="33"/>
      <c r="I13" s="33"/>
      <c r="J13" s="33"/>
      <c r="K13" s="33"/>
      <c r="L13" s="33"/>
      <c r="M13" s="33"/>
      <c r="N13" s="33"/>
      <c r="O13" s="33"/>
      <c r="P13" s="33"/>
      <c r="Q13" s="33"/>
      <c r="R13" s="33"/>
      <c r="S13" s="33"/>
      <c r="T13" s="33"/>
      <c r="U13" s="33"/>
      <c r="V13" s="33"/>
      <c r="W13" s="33"/>
      <c r="X13" s="33"/>
      <c r="Y13" s="33"/>
      <c r="Z13" s="33"/>
      <c r="AA13" s="33"/>
      <c r="AB13" s="33"/>
    </row>
    <row r="14" spans="1:56" ht="28" customHeight="1" x14ac:dyDescent="0.35">
      <c r="A14" s="42" t="s">
        <v>87</v>
      </c>
      <c r="B14" s="43">
        <v>5.937099373584271</v>
      </c>
      <c r="C14" s="43">
        <v>7.5213131371034745</v>
      </c>
      <c r="D14" s="43">
        <v>5.4957419764772037</v>
      </c>
      <c r="E14" s="44">
        <f t="shared" si="0"/>
        <v>18.954154487164949</v>
      </c>
      <c r="F14" s="26"/>
    </row>
    <row r="15" spans="1:56" ht="28" customHeight="1" x14ac:dyDescent="0.35">
      <c r="A15" s="45" t="s">
        <v>88</v>
      </c>
      <c r="B15" s="46">
        <v>7.4121167665126224</v>
      </c>
      <c r="C15" s="46">
        <v>6.2696344577233143</v>
      </c>
      <c r="D15" s="46">
        <v>4.1313527803178172</v>
      </c>
      <c r="E15" s="44">
        <f t="shared" si="0"/>
        <v>17.813104004553754</v>
      </c>
      <c r="F15" s="26"/>
      <c r="G15" s="28"/>
      <c r="H15" s="28"/>
      <c r="I15" s="28"/>
      <c r="J15" s="28"/>
      <c r="K15" s="29"/>
      <c r="L15" s="28"/>
      <c r="M15" s="28"/>
      <c r="N15" s="28"/>
      <c r="O15" s="28"/>
      <c r="P15" s="28"/>
      <c r="Q15" s="28"/>
      <c r="R15" s="29"/>
      <c r="S15" s="29"/>
      <c r="T15" s="28"/>
      <c r="U15" s="28"/>
      <c r="V15" s="28"/>
      <c r="W15" s="28"/>
      <c r="X15" s="28"/>
      <c r="Y15" s="28"/>
      <c r="Z15" s="28"/>
      <c r="AA15" s="28"/>
      <c r="AB15" s="28"/>
      <c r="AC15" s="28"/>
      <c r="AD15" s="28"/>
      <c r="AE15" s="28"/>
      <c r="AF15" s="28"/>
      <c r="AG15" s="28"/>
      <c r="AH15" s="28"/>
      <c r="AI15" s="28"/>
      <c r="AJ15" s="28"/>
      <c r="AK15" s="28"/>
      <c r="AL15" s="28"/>
      <c r="AM15" s="29"/>
      <c r="AN15" s="28"/>
      <c r="AO15" s="29"/>
      <c r="AP15" s="28"/>
      <c r="AQ15" s="28"/>
      <c r="AR15" s="28"/>
      <c r="AS15" s="28"/>
      <c r="AT15" s="28"/>
      <c r="AU15" s="28"/>
      <c r="AV15" s="28"/>
      <c r="AW15" s="28"/>
      <c r="AX15" s="28"/>
      <c r="AY15" s="28"/>
      <c r="AZ15" s="28"/>
      <c r="BA15" s="28"/>
      <c r="BB15" s="28"/>
      <c r="BC15" s="29"/>
      <c r="BD15" s="28"/>
    </row>
    <row r="16" spans="1:56" ht="28" customHeight="1" x14ac:dyDescent="0.35">
      <c r="A16" s="42" t="s">
        <v>89</v>
      </c>
      <c r="B16" s="43">
        <v>4.3290650239871118</v>
      </c>
      <c r="C16" s="43">
        <v>6.2588583410646885</v>
      </c>
      <c r="D16" s="43">
        <v>3.6046583107799641</v>
      </c>
      <c r="E16" s="44">
        <f t="shared" si="0"/>
        <v>14.192581675831764</v>
      </c>
      <c r="F16" s="26"/>
      <c r="G16" s="28"/>
      <c r="H16" s="28"/>
      <c r="I16" s="28"/>
      <c r="J16" s="28"/>
      <c r="K16" s="29"/>
      <c r="L16" s="28"/>
      <c r="M16" s="28"/>
      <c r="N16" s="28"/>
      <c r="O16" s="28"/>
      <c r="P16" s="28"/>
      <c r="Q16" s="28"/>
      <c r="R16" s="29"/>
      <c r="S16" s="29"/>
      <c r="T16" s="28"/>
      <c r="U16" s="28"/>
      <c r="V16" s="28"/>
      <c r="W16" s="28"/>
      <c r="X16" s="28"/>
      <c r="Y16" s="28"/>
      <c r="Z16" s="28"/>
      <c r="AA16" s="28"/>
      <c r="AB16" s="28"/>
      <c r="AC16" s="28"/>
      <c r="AD16" s="28"/>
      <c r="AE16" s="28"/>
      <c r="AF16" s="28"/>
      <c r="AG16" s="28"/>
      <c r="AH16" s="28"/>
      <c r="AI16" s="28"/>
      <c r="AJ16" s="28"/>
      <c r="AK16" s="28"/>
      <c r="AL16" s="28"/>
      <c r="AM16" s="29"/>
      <c r="AN16" s="28"/>
      <c r="AO16" s="29"/>
      <c r="AP16" s="28"/>
      <c r="AQ16" s="28"/>
      <c r="AR16" s="28"/>
      <c r="AS16" s="28"/>
      <c r="AT16" s="28"/>
      <c r="AU16" s="28"/>
      <c r="AV16" s="28"/>
      <c r="AW16" s="28"/>
      <c r="AX16" s="28"/>
      <c r="AY16" s="28"/>
      <c r="AZ16" s="28"/>
      <c r="BA16" s="28"/>
      <c r="BB16" s="28"/>
      <c r="BC16" s="29"/>
      <c r="BD16" s="28"/>
    </row>
    <row r="17" spans="1:56" ht="28" customHeight="1" x14ac:dyDescent="0.35">
      <c r="A17" s="45" t="s">
        <v>90</v>
      </c>
      <c r="B17" s="46">
        <v>4.450031895323181</v>
      </c>
      <c r="C17" s="46">
        <v>6.450432456295947</v>
      </c>
      <c r="D17" s="46">
        <v>4.5844025953722003</v>
      </c>
      <c r="E17" s="44">
        <f t="shared" si="0"/>
        <v>15.484866946991328</v>
      </c>
      <c r="F17" s="26"/>
      <c r="G17" s="28"/>
      <c r="H17" s="28"/>
      <c r="I17" s="28"/>
      <c r="J17" s="28"/>
      <c r="K17" s="29"/>
      <c r="L17" s="28"/>
      <c r="M17" s="28"/>
      <c r="N17" s="28"/>
      <c r="O17" s="28"/>
      <c r="P17" s="28"/>
      <c r="Q17" s="28"/>
      <c r="R17" s="29"/>
      <c r="S17" s="29"/>
      <c r="T17" s="28"/>
      <c r="U17" s="28"/>
      <c r="V17" s="28"/>
      <c r="W17" s="28"/>
      <c r="X17" s="28"/>
      <c r="Y17" s="28"/>
      <c r="Z17" s="28"/>
      <c r="AA17" s="28"/>
      <c r="AB17" s="28"/>
      <c r="AC17" s="28"/>
      <c r="AD17" s="28"/>
      <c r="AE17" s="28"/>
      <c r="AF17" s="28"/>
      <c r="AG17" s="28"/>
      <c r="AH17" s="28"/>
      <c r="AI17" s="28"/>
      <c r="AJ17" s="28"/>
      <c r="AK17" s="28"/>
      <c r="AL17" s="28"/>
      <c r="AM17" s="29"/>
      <c r="AN17" s="28"/>
      <c r="AO17" s="29"/>
      <c r="AP17" s="28"/>
      <c r="AQ17" s="28"/>
      <c r="AR17" s="28"/>
      <c r="AS17" s="28"/>
      <c r="AT17" s="28"/>
      <c r="AU17" s="28"/>
      <c r="AV17" s="28"/>
      <c r="AW17" s="28"/>
      <c r="AX17" s="28"/>
      <c r="AY17" s="28"/>
      <c r="AZ17" s="28"/>
      <c r="BA17" s="28"/>
      <c r="BB17" s="28"/>
      <c r="BC17" s="29"/>
      <c r="BD17" s="28"/>
    </row>
    <row r="18" spans="1:56" ht="28" customHeight="1" x14ac:dyDescent="0.35">
      <c r="A18" s="42" t="s">
        <v>91</v>
      </c>
      <c r="B18" s="43">
        <v>-1.0922980409073197</v>
      </c>
      <c r="C18" s="43">
        <v>2.7418739803686125</v>
      </c>
      <c r="D18" s="43">
        <v>0.92547707933008949</v>
      </c>
      <c r="E18" s="44">
        <f t="shared" si="0"/>
        <v>2.5750530187913823</v>
      </c>
      <c r="F18" s="26"/>
      <c r="G18" s="28"/>
      <c r="H18" s="28"/>
      <c r="I18" s="28"/>
      <c r="J18" s="28"/>
      <c r="K18" s="29"/>
      <c r="L18" s="28"/>
      <c r="M18" s="28"/>
      <c r="N18" s="28"/>
      <c r="O18" s="28"/>
      <c r="P18" s="28"/>
      <c r="Q18" s="28"/>
      <c r="R18" s="29"/>
      <c r="S18" s="29"/>
      <c r="T18" s="28"/>
      <c r="U18" s="28"/>
      <c r="V18" s="28"/>
      <c r="W18" s="28"/>
      <c r="X18" s="28"/>
      <c r="Y18" s="28"/>
      <c r="Z18" s="28"/>
      <c r="AA18" s="28"/>
      <c r="AB18" s="28"/>
      <c r="AC18" s="28"/>
      <c r="AD18" s="28"/>
      <c r="AE18" s="28"/>
      <c r="AF18" s="28"/>
      <c r="AG18" s="28"/>
      <c r="AH18" s="28"/>
      <c r="AI18" s="28"/>
      <c r="AJ18" s="28"/>
      <c r="AK18" s="28"/>
      <c r="AL18" s="28"/>
      <c r="AM18" s="29"/>
      <c r="AN18" s="28"/>
      <c r="AO18" s="29"/>
      <c r="AP18" s="28"/>
      <c r="AQ18" s="28"/>
      <c r="AR18" s="28"/>
      <c r="AS18" s="28"/>
      <c r="AT18" s="28"/>
      <c r="AU18" s="28"/>
      <c r="AV18" s="28"/>
      <c r="AW18" s="28"/>
      <c r="AX18" s="28"/>
      <c r="AY18" s="28"/>
      <c r="AZ18" s="28"/>
      <c r="BA18" s="28"/>
      <c r="BB18" s="28"/>
      <c r="BC18" s="29"/>
      <c r="BD18" s="28"/>
    </row>
    <row r="19" spans="1:56" ht="28" customHeight="1" x14ac:dyDescent="0.35">
      <c r="A19" s="45" t="s">
        <v>92</v>
      </c>
      <c r="B19" s="46">
        <v>-1.1986875901741421</v>
      </c>
      <c r="C19" s="46">
        <v>2.9121793261776725</v>
      </c>
      <c r="D19" s="46">
        <v>-0.1629408036537261</v>
      </c>
      <c r="E19" s="44">
        <f t="shared" si="0"/>
        <v>1.5505509323498043</v>
      </c>
      <c r="F19" s="26"/>
      <c r="G19" s="28"/>
      <c r="H19" s="28"/>
      <c r="I19" s="28"/>
      <c r="J19" s="28"/>
      <c r="K19" s="29"/>
      <c r="L19" s="28"/>
      <c r="M19" s="28"/>
      <c r="N19" s="28"/>
      <c r="O19" s="28"/>
      <c r="P19" s="28"/>
      <c r="Q19" s="28"/>
      <c r="R19" s="29"/>
      <c r="S19" s="29"/>
      <c r="T19" s="28"/>
      <c r="U19" s="28"/>
      <c r="V19" s="28"/>
      <c r="W19" s="28"/>
      <c r="X19" s="28"/>
      <c r="Y19" s="28"/>
      <c r="Z19" s="28"/>
      <c r="AA19" s="28"/>
      <c r="AB19" s="28"/>
      <c r="AC19" s="28"/>
      <c r="AD19" s="28"/>
      <c r="AE19" s="28"/>
      <c r="AF19" s="28"/>
      <c r="AG19" s="28"/>
      <c r="AH19" s="28"/>
      <c r="AI19" s="28"/>
      <c r="AJ19" s="28"/>
      <c r="AK19" s="28"/>
      <c r="AL19" s="28"/>
      <c r="AM19" s="29"/>
      <c r="AN19" s="28"/>
      <c r="AO19" s="29"/>
      <c r="AP19" s="28"/>
      <c r="AQ19" s="28"/>
      <c r="AR19" s="28"/>
      <c r="AS19" s="28"/>
      <c r="AT19" s="28"/>
      <c r="AU19" s="28"/>
      <c r="AV19" s="28"/>
      <c r="AW19" s="28"/>
      <c r="AX19" s="28"/>
      <c r="AY19" s="28"/>
      <c r="AZ19" s="28"/>
      <c r="BA19" s="28"/>
      <c r="BB19" s="28"/>
      <c r="BC19" s="29"/>
      <c r="BD19" s="28"/>
    </row>
    <row r="20" spans="1:56" s="32" customFormat="1" ht="28" customHeight="1" x14ac:dyDescent="0.35">
      <c r="A20" s="42" t="s">
        <v>93</v>
      </c>
      <c r="B20" s="43">
        <v>-1.5019117518775407</v>
      </c>
      <c r="C20" s="43">
        <v>2.0171611384306884</v>
      </c>
      <c r="D20" s="43">
        <v>0.57977763765630308</v>
      </c>
      <c r="E20" s="44">
        <f t="shared" si="0"/>
        <v>1.0950270242094509</v>
      </c>
      <c r="F20" s="26"/>
      <c r="G20" s="30"/>
      <c r="H20" s="30"/>
      <c r="I20" s="30"/>
      <c r="J20" s="30"/>
      <c r="K20" s="30"/>
      <c r="L20" s="30"/>
      <c r="M20" s="30"/>
      <c r="N20" s="30"/>
      <c r="O20" s="30"/>
      <c r="P20" s="30"/>
      <c r="Q20" s="30"/>
      <c r="R20" s="30"/>
      <c r="S20" s="30"/>
      <c r="T20" s="30"/>
      <c r="U20" s="30"/>
      <c r="V20" s="30"/>
      <c r="W20" s="30"/>
      <c r="X20" s="30"/>
      <c r="Y20" s="30"/>
      <c r="Z20" s="30"/>
      <c r="AA20" s="30"/>
      <c r="AB20" s="30"/>
      <c r="AC20" s="30"/>
      <c r="AD20" s="30"/>
      <c r="AE20" s="30"/>
      <c r="AF20" s="30"/>
      <c r="AG20" s="30"/>
      <c r="AH20" s="30"/>
      <c r="AI20" s="30"/>
      <c r="AJ20" s="30"/>
      <c r="AK20" s="30"/>
      <c r="AL20" s="30"/>
      <c r="AM20" s="30"/>
      <c r="AN20" s="30"/>
      <c r="AO20" s="30"/>
      <c r="AP20" s="30"/>
      <c r="AQ20" s="30"/>
      <c r="AR20" s="30"/>
      <c r="AS20" s="30"/>
      <c r="AT20" s="30"/>
      <c r="AU20" s="30"/>
      <c r="AV20" s="30"/>
      <c r="AW20" s="30"/>
      <c r="AX20" s="30"/>
      <c r="AY20" s="30"/>
      <c r="AZ20" s="30"/>
      <c r="BA20" s="30"/>
      <c r="BB20" s="30"/>
      <c r="BC20" s="31"/>
      <c r="BD20" s="30"/>
    </row>
    <row r="21" spans="1:56" ht="28" customHeight="1" x14ac:dyDescent="0.35">
      <c r="A21" s="45" t="s">
        <v>94</v>
      </c>
      <c r="B21" s="46">
        <v>11.964594010441658</v>
      </c>
      <c r="C21" s="46">
        <v>12.661063421916932</v>
      </c>
      <c r="D21" s="46">
        <v>7.6303204744526205</v>
      </c>
      <c r="E21" s="44">
        <f t="shared" si="0"/>
        <v>32.255977906811211</v>
      </c>
      <c r="F21" s="26"/>
      <c r="G21" s="33"/>
      <c r="H21" s="33"/>
      <c r="I21" s="33"/>
      <c r="J21" s="33"/>
      <c r="K21" s="33"/>
      <c r="L21" s="33"/>
      <c r="M21" s="33"/>
      <c r="N21" s="33"/>
      <c r="O21" s="33"/>
      <c r="P21" s="33"/>
      <c r="Q21" s="33"/>
      <c r="R21" s="33"/>
      <c r="S21" s="33"/>
      <c r="T21" s="33"/>
      <c r="U21" s="33"/>
      <c r="V21" s="33"/>
      <c r="W21" s="33"/>
      <c r="X21" s="33"/>
      <c r="Y21" s="33"/>
      <c r="Z21" s="33"/>
      <c r="AA21" s="33"/>
      <c r="AB21" s="33"/>
    </row>
    <row r="22" spans="1:56" ht="28" customHeight="1" x14ac:dyDescent="0.35">
      <c r="A22" s="42" t="s">
        <v>95</v>
      </c>
      <c r="B22" s="43">
        <v>4.8230768783822899</v>
      </c>
      <c r="C22" s="43">
        <v>5.2999217121943332</v>
      </c>
      <c r="D22" s="43">
        <v>3.9790345825762241</v>
      </c>
      <c r="E22" s="44">
        <f t="shared" si="0"/>
        <v>14.102033173152847</v>
      </c>
      <c r="F22" s="26"/>
      <c r="G22" s="33"/>
      <c r="H22" s="33"/>
      <c r="I22" s="33"/>
      <c r="J22" s="33"/>
      <c r="K22" s="33"/>
      <c r="L22" s="33"/>
      <c r="M22" s="33"/>
      <c r="N22" s="33"/>
      <c r="O22" s="33"/>
      <c r="P22" s="33"/>
      <c r="Q22" s="33"/>
      <c r="R22" s="33"/>
      <c r="S22" s="33"/>
      <c r="T22" s="33"/>
      <c r="U22" s="33"/>
      <c r="V22" s="33"/>
      <c r="W22" s="33"/>
      <c r="X22" s="33"/>
      <c r="Y22" s="33"/>
      <c r="Z22" s="33"/>
      <c r="AA22" s="33"/>
      <c r="AB22" s="33"/>
    </row>
    <row r="23" spans="1:56" ht="28" customHeight="1" x14ac:dyDescent="0.35">
      <c r="A23" s="45" t="s">
        <v>96</v>
      </c>
      <c r="B23" s="46">
        <v>7.1893521000163476</v>
      </c>
      <c r="C23" s="46">
        <v>13.330738257734865</v>
      </c>
      <c r="D23" s="46">
        <v>7.6312960121042011</v>
      </c>
      <c r="E23" s="44">
        <f t="shared" si="0"/>
        <v>28.151386369855413</v>
      </c>
      <c r="F23" s="26"/>
      <c r="G23" s="33"/>
      <c r="H23" s="33"/>
      <c r="I23" s="33"/>
      <c r="J23" s="33"/>
      <c r="K23" s="33"/>
      <c r="L23" s="33"/>
      <c r="M23" s="33"/>
      <c r="N23" s="33"/>
      <c r="O23" s="33"/>
      <c r="P23" s="33"/>
      <c r="Q23" s="33"/>
      <c r="R23" s="33"/>
      <c r="S23" s="33"/>
      <c r="T23" s="33"/>
      <c r="U23" s="33"/>
      <c r="V23" s="33"/>
      <c r="W23" s="33"/>
      <c r="X23" s="33"/>
      <c r="Y23" s="33"/>
      <c r="Z23" s="33"/>
      <c r="AA23" s="33"/>
      <c r="AB23" s="33"/>
    </row>
    <row r="24" spans="1:56" ht="28" customHeight="1" x14ac:dyDescent="0.35">
      <c r="A24" s="42" t="s">
        <v>97</v>
      </c>
      <c r="B24" s="43">
        <v>3.1579551072315089</v>
      </c>
      <c r="C24" s="43">
        <v>6.0882673204298285</v>
      </c>
      <c r="D24" s="43">
        <v>2.9119717868757675</v>
      </c>
      <c r="E24" s="44">
        <f t="shared" si="0"/>
        <v>12.158194214537104</v>
      </c>
      <c r="F24" s="26"/>
      <c r="G24" s="28"/>
      <c r="H24" s="28"/>
      <c r="I24" s="28"/>
      <c r="J24" s="28"/>
      <c r="K24" s="29"/>
      <c r="L24" s="28"/>
      <c r="M24" s="28"/>
      <c r="N24" s="28"/>
      <c r="O24" s="28"/>
      <c r="P24" s="28"/>
      <c r="Q24" s="28"/>
      <c r="R24" s="29"/>
      <c r="S24" s="29"/>
      <c r="T24" s="28"/>
      <c r="U24" s="28"/>
      <c r="V24" s="28"/>
      <c r="W24" s="28"/>
      <c r="X24" s="28"/>
      <c r="Y24" s="28"/>
      <c r="Z24" s="28"/>
      <c r="AA24" s="28"/>
      <c r="AB24" s="28"/>
      <c r="AC24" s="28"/>
      <c r="AD24" s="28"/>
      <c r="AE24" s="28"/>
      <c r="AF24" s="28"/>
      <c r="AG24" s="28"/>
      <c r="AH24" s="28"/>
      <c r="AI24" s="28"/>
      <c r="AJ24" s="28"/>
      <c r="AK24" s="28"/>
      <c r="AL24" s="28"/>
      <c r="AM24" s="29"/>
      <c r="AN24" s="28"/>
      <c r="AO24" s="29"/>
      <c r="AP24" s="28"/>
      <c r="AQ24" s="28"/>
      <c r="AR24" s="28"/>
      <c r="AS24" s="28"/>
      <c r="AT24" s="28"/>
      <c r="AU24" s="28"/>
      <c r="AV24" s="28"/>
      <c r="AW24" s="28"/>
      <c r="AX24" s="28"/>
      <c r="AY24" s="28"/>
      <c r="AZ24" s="28"/>
      <c r="BA24" s="28"/>
      <c r="BB24" s="28"/>
      <c r="BC24" s="29"/>
      <c r="BD24" s="28"/>
    </row>
    <row r="25" spans="1:56" ht="28" customHeight="1" x14ac:dyDescent="0.35">
      <c r="A25" s="45" t="s">
        <v>98</v>
      </c>
      <c r="B25" s="46">
        <v>8.8435665012854561E-2</v>
      </c>
      <c r="C25" s="46">
        <v>1.7413761679508903</v>
      </c>
      <c r="D25" s="46">
        <v>-0.43700976535318437</v>
      </c>
      <c r="E25" s="44">
        <f t="shared" si="0"/>
        <v>1.3928020676105606</v>
      </c>
      <c r="F25" s="26"/>
      <c r="G25" s="28"/>
      <c r="H25" s="28"/>
      <c r="I25" s="28"/>
      <c r="J25" s="28"/>
      <c r="K25" s="29"/>
      <c r="L25" s="28"/>
      <c r="M25" s="28"/>
      <c r="N25" s="28"/>
      <c r="O25" s="28"/>
      <c r="P25" s="28"/>
      <c r="Q25" s="28"/>
      <c r="R25" s="29"/>
      <c r="S25" s="29"/>
      <c r="T25" s="28"/>
      <c r="U25" s="28"/>
      <c r="V25" s="28"/>
      <c r="W25" s="28"/>
      <c r="X25" s="28"/>
      <c r="Y25" s="28"/>
      <c r="Z25" s="28"/>
      <c r="AA25" s="28"/>
      <c r="AB25" s="28"/>
      <c r="AC25" s="28"/>
      <c r="AD25" s="28"/>
      <c r="AE25" s="28"/>
      <c r="AF25" s="28"/>
      <c r="AG25" s="28"/>
      <c r="AH25" s="28"/>
      <c r="AI25" s="28"/>
      <c r="AJ25" s="28"/>
      <c r="AK25" s="28"/>
      <c r="AL25" s="28"/>
      <c r="AM25" s="29"/>
      <c r="AN25" s="28"/>
      <c r="AO25" s="29"/>
      <c r="AP25" s="28"/>
      <c r="AQ25" s="28"/>
      <c r="AR25" s="28"/>
      <c r="AS25" s="28"/>
      <c r="AT25" s="28"/>
      <c r="AU25" s="28"/>
      <c r="AV25" s="28"/>
      <c r="AW25" s="28"/>
      <c r="AX25" s="28"/>
      <c r="AY25" s="28"/>
      <c r="AZ25" s="28"/>
      <c r="BA25" s="28"/>
      <c r="BB25" s="28"/>
      <c r="BC25" s="29"/>
      <c r="BD25" s="28"/>
    </row>
    <row r="26" spans="1:56" s="32" customFormat="1" ht="28" customHeight="1" x14ac:dyDescent="0.35">
      <c r="A26" s="42" t="s">
        <v>99</v>
      </c>
      <c r="B26" s="43">
        <v>0.95570425736310116</v>
      </c>
      <c r="C26" s="43">
        <v>2.0329680625433939</v>
      </c>
      <c r="D26" s="43">
        <v>1.1489943498778667</v>
      </c>
      <c r="E26" s="44">
        <f t="shared" si="0"/>
        <v>4.1376666697843625</v>
      </c>
      <c r="F26" s="26"/>
      <c r="G26" s="30"/>
      <c r="H26" s="30"/>
      <c r="I26" s="30"/>
      <c r="J26" s="30"/>
      <c r="K26" s="30"/>
      <c r="L26" s="30"/>
      <c r="M26" s="30"/>
      <c r="N26" s="30"/>
      <c r="O26" s="30"/>
      <c r="P26" s="30"/>
      <c r="Q26" s="30"/>
      <c r="R26" s="30"/>
      <c r="S26" s="30"/>
      <c r="T26" s="30"/>
      <c r="U26" s="30"/>
      <c r="V26" s="30"/>
      <c r="W26" s="30"/>
      <c r="X26" s="30"/>
      <c r="Y26" s="30"/>
      <c r="Z26" s="30"/>
      <c r="AA26" s="30"/>
      <c r="AB26" s="30"/>
      <c r="AC26" s="30"/>
      <c r="AD26" s="30"/>
      <c r="AE26" s="30"/>
      <c r="AF26" s="30"/>
      <c r="AG26" s="30"/>
      <c r="AH26" s="30"/>
      <c r="AI26" s="30"/>
      <c r="AJ26" s="30"/>
      <c r="AK26" s="30"/>
      <c r="AL26" s="30"/>
      <c r="AM26" s="30"/>
      <c r="AN26" s="30"/>
      <c r="AO26" s="30"/>
      <c r="AP26" s="30"/>
      <c r="AQ26" s="30"/>
      <c r="AR26" s="30"/>
      <c r="AS26" s="30"/>
      <c r="AT26" s="30"/>
      <c r="AU26" s="30"/>
      <c r="AV26" s="30"/>
      <c r="AW26" s="30"/>
      <c r="AX26" s="30"/>
      <c r="AY26" s="30"/>
      <c r="AZ26" s="30"/>
      <c r="BA26" s="30"/>
      <c r="BB26" s="30"/>
      <c r="BC26" s="31"/>
      <c r="BD26" s="30"/>
    </row>
    <row r="27" spans="1:56" ht="28" customHeight="1" x14ac:dyDescent="0.35">
      <c r="A27" s="45" t="s">
        <v>100</v>
      </c>
      <c r="B27" s="46">
        <v>0.76767699001594203</v>
      </c>
      <c r="C27" s="46">
        <v>0.82506681342804267</v>
      </c>
      <c r="D27" s="46">
        <v>0.66156300706449045</v>
      </c>
      <c r="E27" s="44">
        <f t="shared" si="0"/>
        <v>2.2543068105084751</v>
      </c>
      <c r="F27" s="26"/>
      <c r="G27" s="33"/>
      <c r="H27" s="33"/>
      <c r="I27" s="33"/>
      <c r="J27" s="33"/>
      <c r="K27" s="33"/>
      <c r="L27" s="33"/>
      <c r="M27" s="33"/>
      <c r="N27" s="33"/>
      <c r="O27" s="33"/>
      <c r="P27" s="33"/>
      <c r="Q27" s="33"/>
      <c r="R27" s="33"/>
      <c r="S27" s="33"/>
      <c r="T27" s="33"/>
      <c r="U27" s="33"/>
      <c r="V27" s="33"/>
      <c r="W27" s="33"/>
      <c r="X27" s="33"/>
      <c r="Y27" s="33"/>
      <c r="Z27" s="33"/>
      <c r="AA27" s="33"/>
      <c r="AB27" s="33"/>
    </row>
    <row r="28" spans="1:56" ht="28" customHeight="1" x14ac:dyDescent="0.35">
      <c r="A28" s="42" t="s">
        <v>101</v>
      </c>
      <c r="B28" s="43">
        <v>3.6261463330081893</v>
      </c>
      <c r="C28" s="43">
        <v>4.9258070009464552</v>
      </c>
      <c r="D28" s="43">
        <v>2.741935049411321</v>
      </c>
      <c r="E28" s="44">
        <f t="shared" si="0"/>
        <v>11.293888383365966</v>
      </c>
      <c r="F28" s="26"/>
      <c r="G28" s="33"/>
      <c r="H28" s="33"/>
      <c r="I28" s="33"/>
      <c r="J28" s="33"/>
      <c r="K28" s="33"/>
      <c r="L28" s="33"/>
      <c r="M28" s="33"/>
      <c r="N28" s="33"/>
      <c r="O28" s="33"/>
      <c r="P28" s="33"/>
      <c r="Q28" s="33"/>
      <c r="R28" s="33"/>
      <c r="S28" s="33"/>
      <c r="T28" s="33"/>
      <c r="U28" s="33"/>
      <c r="V28" s="33"/>
      <c r="W28" s="33"/>
      <c r="X28" s="33"/>
      <c r="Y28" s="33"/>
      <c r="Z28" s="33"/>
      <c r="AA28" s="33"/>
      <c r="AB28" s="33"/>
    </row>
    <row r="29" spans="1:56" ht="28" customHeight="1" x14ac:dyDescent="0.35">
      <c r="A29" s="39" t="s">
        <v>102</v>
      </c>
      <c r="B29" s="40">
        <v>11.340830244881095</v>
      </c>
      <c r="C29" s="40">
        <v>10.084207085798491</v>
      </c>
      <c r="D29" s="40">
        <v>5.8632838223071815</v>
      </c>
      <c r="E29" s="41">
        <f t="shared" si="0"/>
        <v>27.288321152986768</v>
      </c>
      <c r="F29" s="26"/>
    </row>
    <row r="30" spans="1:56" ht="28" customHeight="1" x14ac:dyDescent="0.35">
      <c r="A30" s="42" t="s">
        <v>103</v>
      </c>
      <c r="B30" s="43">
        <v>11.036594687672261</v>
      </c>
      <c r="C30" s="43">
        <v>10.526173350789156</v>
      </c>
      <c r="D30" s="43">
        <v>6.9217646560329449</v>
      </c>
      <c r="E30" s="44">
        <f t="shared" si="0"/>
        <v>28.484532694494362</v>
      </c>
      <c r="F30" s="26"/>
      <c r="G30" s="28"/>
      <c r="H30" s="28"/>
      <c r="I30" s="28"/>
      <c r="J30" s="28"/>
      <c r="K30" s="29"/>
      <c r="L30" s="28"/>
      <c r="M30" s="28"/>
      <c r="N30" s="28"/>
      <c r="O30" s="28"/>
      <c r="P30" s="28"/>
      <c r="Q30" s="28"/>
      <c r="R30" s="29"/>
      <c r="S30" s="29"/>
      <c r="T30" s="28"/>
      <c r="U30" s="28"/>
      <c r="V30" s="28"/>
      <c r="W30" s="28"/>
      <c r="X30" s="28"/>
      <c r="Y30" s="28"/>
      <c r="Z30" s="28"/>
      <c r="AA30" s="28"/>
      <c r="AB30" s="28"/>
      <c r="AC30" s="28"/>
      <c r="AD30" s="28"/>
      <c r="AE30" s="28"/>
      <c r="AF30" s="28"/>
      <c r="AG30" s="28"/>
      <c r="AH30" s="28"/>
      <c r="AI30" s="28"/>
      <c r="AJ30" s="28"/>
      <c r="AK30" s="28"/>
      <c r="AL30" s="28"/>
      <c r="AM30" s="29"/>
      <c r="AN30" s="28"/>
      <c r="AO30" s="29"/>
      <c r="AP30" s="28"/>
      <c r="AQ30" s="28"/>
      <c r="AR30" s="28"/>
      <c r="AS30" s="28"/>
      <c r="AT30" s="28"/>
      <c r="AU30" s="28"/>
      <c r="AV30" s="28"/>
      <c r="AW30" s="28"/>
      <c r="AX30" s="28"/>
      <c r="AY30" s="28"/>
      <c r="AZ30" s="28"/>
      <c r="BA30" s="28"/>
      <c r="BB30" s="28"/>
      <c r="BC30" s="29"/>
      <c r="BD30" s="28"/>
    </row>
    <row r="31" spans="1:56" ht="28" customHeight="1" x14ac:dyDescent="0.35">
      <c r="A31" s="45" t="s">
        <v>104</v>
      </c>
      <c r="B31" s="46">
        <v>16.122342542276474</v>
      </c>
      <c r="C31" s="46">
        <v>20.434149412160327</v>
      </c>
      <c r="D31" s="46">
        <v>14.651722176462762</v>
      </c>
      <c r="E31" s="44">
        <f t="shared" si="0"/>
        <v>51.208214130899563</v>
      </c>
      <c r="F31" s="26"/>
      <c r="G31" s="28"/>
      <c r="H31" s="28"/>
      <c r="I31" s="28"/>
      <c r="J31" s="28"/>
      <c r="K31" s="29"/>
      <c r="L31" s="28"/>
      <c r="M31" s="28"/>
      <c r="N31" s="28"/>
      <c r="O31" s="28"/>
      <c r="P31" s="28"/>
      <c r="Q31" s="28"/>
      <c r="R31" s="29"/>
      <c r="S31" s="29"/>
      <c r="T31" s="28"/>
      <c r="U31" s="28"/>
      <c r="V31" s="28"/>
      <c r="W31" s="28"/>
      <c r="X31" s="28"/>
      <c r="Y31" s="28"/>
      <c r="Z31" s="28"/>
      <c r="AA31" s="28"/>
      <c r="AB31" s="28"/>
      <c r="AC31" s="28"/>
      <c r="AD31" s="28"/>
      <c r="AE31" s="28"/>
      <c r="AF31" s="28"/>
      <c r="AG31" s="28"/>
      <c r="AH31" s="28"/>
      <c r="AI31" s="28"/>
      <c r="AJ31" s="28"/>
      <c r="AK31" s="28"/>
      <c r="AL31" s="28"/>
      <c r="AM31" s="29"/>
      <c r="AN31" s="28"/>
      <c r="AO31" s="29"/>
      <c r="AP31" s="28"/>
      <c r="AQ31" s="28"/>
      <c r="AR31" s="28"/>
      <c r="AS31" s="28"/>
      <c r="AT31" s="28"/>
      <c r="AU31" s="28"/>
      <c r="AV31" s="28"/>
      <c r="AW31" s="28"/>
      <c r="AX31" s="28"/>
      <c r="AY31" s="28"/>
      <c r="AZ31" s="28"/>
      <c r="BA31" s="28"/>
      <c r="BB31" s="28"/>
      <c r="BC31" s="29"/>
      <c r="BD31" s="28"/>
    </row>
    <row r="32" spans="1:56" s="32" customFormat="1" ht="28" customHeight="1" x14ac:dyDescent="0.35">
      <c r="A32" s="42" t="s">
        <v>105</v>
      </c>
      <c r="B32" s="43">
        <v>8.7608589613829473</v>
      </c>
      <c r="C32" s="43">
        <v>9.0635566744777201</v>
      </c>
      <c r="D32" s="43">
        <v>4.9640980865527808</v>
      </c>
      <c r="E32" s="44">
        <f t="shared" si="0"/>
        <v>22.788513722413448</v>
      </c>
      <c r="F32" s="26"/>
      <c r="G32" s="30"/>
      <c r="H32" s="30"/>
      <c r="I32" s="30"/>
      <c r="J32" s="30"/>
      <c r="K32" s="30"/>
      <c r="L32" s="30"/>
      <c r="M32" s="30"/>
      <c r="N32" s="30"/>
      <c r="O32" s="30"/>
      <c r="P32" s="30"/>
      <c r="Q32" s="30"/>
      <c r="R32" s="30"/>
      <c r="S32" s="30"/>
      <c r="T32" s="30"/>
      <c r="U32" s="30"/>
      <c r="V32" s="30"/>
      <c r="W32" s="30"/>
      <c r="X32" s="30"/>
      <c r="Y32" s="30"/>
      <c r="Z32" s="30"/>
      <c r="AA32" s="30"/>
      <c r="AB32" s="30"/>
      <c r="AC32" s="30"/>
      <c r="AD32" s="30"/>
      <c r="AE32" s="30"/>
      <c r="AF32" s="30"/>
      <c r="AG32" s="30"/>
      <c r="AH32" s="30"/>
      <c r="AI32" s="30"/>
      <c r="AJ32" s="30"/>
      <c r="AK32" s="30"/>
      <c r="AL32" s="30"/>
      <c r="AM32" s="30"/>
      <c r="AN32" s="30"/>
      <c r="AO32" s="30"/>
      <c r="AP32" s="30"/>
      <c r="AQ32" s="30"/>
      <c r="AR32" s="30"/>
      <c r="AS32" s="30"/>
      <c r="AT32" s="30"/>
      <c r="AU32" s="30"/>
      <c r="AV32" s="30"/>
      <c r="AW32" s="30"/>
      <c r="AX32" s="30"/>
      <c r="AY32" s="30"/>
      <c r="AZ32" s="30"/>
      <c r="BA32" s="30"/>
      <c r="BB32" s="30"/>
      <c r="BC32" s="31"/>
      <c r="BD32" s="30"/>
    </row>
    <row r="33" spans="1:56" ht="28" customHeight="1" x14ac:dyDescent="0.35">
      <c r="A33" s="45" t="s">
        <v>106</v>
      </c>
      <c r="B33" s="46">
        <v>7.9208380145159687</v>
      </c>
      <c r="C33" s="46">
        <v>8.9165215136576528</v>
      </c>
      <c r="D33" s="46">
        <v>6.7450653636515661</v>
      </c>
      <c r="E33" s="44">
        <f t="shared" si="0"/>
        <v>23.582424891825188</v>
      </c>
      <c r="F33" s="26"/>
      <c r="G33" s="33"/>
      <c r="H33" s="33"/>
      <c r="I33" s="33"/>
      <c r="J33" s="33"/>
      <c r="K33" s="33"/>
      <c r="L33" s="33"/>
      <c r="M33" s="33"/>
      <c r="N33" s="33"/>
      <c r="O33" s="33"/>
      <c r="P33" s="33"/>
      <c r="Q33" s="33"/>
      <c r="R33" s="33"/>
      <c r="S33" s="33"/>
      <c r="T33" s="33"/>
      <c r="U33" s="33"/>
      <c r="V33" s="33"/>
      <c r="W33" s="33"/>
      <c r="X33" s="33"/>
      <c r="Y33" s="33"/>
      <c r="Z33" s="33"/>
      <c r="AA33" s="33"/>
      <c r="AB33" s="33"/>
    </row>
    <row r="34" spans="1:56" ht="28" customHeight="1" x14ac:dyDescent="0.35">
      <c r="A34" s="42" t="s">
        <v>107</v>
      </c>
      <c r="B34" s="43">
        <v>37.571802782979169</v>
      </c>
      <c r="C34" s="43">
        <v>32.082150322736446</v>
      </c>
      <c r="D34" s="43">
        <v>25.486471243839873</v>
      </c>
      <c r="E34" s="44">
        <f t="shared" si="0"/>
        <v>95.140424349555488</v>
      </c>
      <c r="F34" s="26"/>
      <c r="G34" s="33"/>
      <c r="H34" s="33"/>
      <c r="I34" s="33"/>
      <c r="J34" s="33"/>
      <c r="K34" s="33"/>
      <c r="L34" s="33"/>
      <c r="M34" s="33"/>
      <c r="N34" s="33"/>
      <c r="O34" s="33"/>
      <c r="P34" s="33"/>
      <c r="Q34" s="33"/>
      <c r="R34" s="33"/>
      <c r="S34" s="33"/>
      <c r="T34" s="33"/>
      <c r="U34" s="33"/>
      <c r="V34" s="33"/>
      <c r="W34" s="33"/>
      <c r="X34" s="33"/>
      <c r="Y34" s="33"/>
      <c r="Z34" s="33"/>
      <c r="AA34" s="33"/>
      <c r="AB34" s="33"/>
    </row>
    <row r="35" spans="1:56" ht="28" customHeight="1" x14ac:dyDescent="0.35">
      <c r="A35" s="45" t="s">
        <v>108</v>
      </c>
      <c r="B35" s="46">
        <v>17.008451163562633</v>
      </c>
      <c r="C35" s="46">
        <v>12.869429067651843</v>
      </c>
      <c r="D35" s="46">
        <v>9.8293632262823039</v>
      </c>
      <c r="E35" s="44">
        <f t="shared" si="0"/>
        <v>39.70724345749678</v>
      </c>
      <c r="F35" s="26"/>
      <c r="G35" s="33"/>
      <c r="H35" s="33"/>
      <c r="I35" s="33"/>
      <c r="J35" s="33"/>
      <c r="K35" s="33"/>
      <c r="L35" s="33"/>
      <c r="M35" s="33"/>
      <c r="N35" s="33"/>
      <c r="O35" s="33"/>
      <c r="P35" s="33"/>
      <c r="Q35" s="33"/>
      <c r="R35" s="33"/>
      <c r="S35" s="33"/>
      <c r="T35" s="33"/>
      <c r="U35" s="33"/>
      <c r="V35" s="33"/>
      <c r="W35" s="33"/>
      <c r="X35" s="33"/>
      <c r="Y35" s="33"/>
      <c r="Z35" s="33"/>
      <c r="AA35" s="33"/>
      <c r="AB35" s="33"/>
    </row>
    <row r="36" spans="1:56" ht="28" customHeight="1" x14ac:dyDescent="0.35">
      <c r="A36" s="42" t="s">
        <v>109</v>
      </c>
      <c r="B36" s="43">
        <v>8.0868606869458812</v>
      </c>
      <c r="C36" s="43">
        <v>7.504328831377693</v>
      </c>
      <c r="D36" s="43">
        <v>5.0210051763649979</v>
      </c>
      <c r="E36" s="44">
        <f t="shared" si="0"/>
        <v>20.612194694688572</v>
      </c>
      <c r="F36" s="26"/>
    </row>
    <row r="37" spans="1:56" ht="28" customHeight="1" x14ac:dyDescent="0.35">
      <c r="A37" s="45" t="s">
        <v>110</v>
      </c>
      <c r="B37" s="46">
        <v>14.476972015947755</v>
      </c>
      <c r="C37" s="46">
        <v>13.307804296837915</v>
      </c>
      <c r="D37" s="46">
        <v>10.454790508911156</v>
      </c>
      <c r="E37" s="44">
        <f t="shared" si="0"/>
        <v>38.239566821696826</v>
      </c>
      <c r="F37" s="26"/>
      <c r="G37" s="28"/>
      <c r="H37" s="28"/>
      <c r="I37" s="28"/>
      <c r="J37" s="28"/>
      <c r="K37" s="29"/>
      <c r="L37" s="28"/>
      <c r="M37" s="28"/>
      <c r="N37" s="28"/>
      <c r="O37" s="28"/>
      <c r="P37" s="28"/>
      <c r="Q37" s="28"/>
      <c r="R37" s="29"/>
      <c r="S37" s="29"/>
      <c r="T37" s="28"/>
      <c r="U37" s="28"/>
      <c r="V37" s="28"/>
      <c r="W37" s="28"/>
      <c r="X37" s="28"/>
      <c r="Y37" s="28"/>
      <c r="Z37" s="28"/>
      <c r="AA37" s="28"/>
      <c r="AB37" s="28"/>
      <c r="AC37" s="28"/>
      <c r="AD37" s="28"/>
      <c r="AE37" s="28"/>
      <c r="AF37" s="28"/>
      <c r="AG37" s="28"/>
      <c r="AH37" s="28"/>
      <c r="AI37" s="28"/>
      <c r="AJ37" s="28"/>
      <c r="AK37" s="28"/>
      <c r="AL37" s="28"/>
      <c r="AM37" s="29"/>
      <c r="AN37" s="28"/>
      <c r="AO37" s="29"/>
      <c r="AP37" s="28"/>
      <c r="AQ37" s="28"/>
      <c r="AR37" s="28"/>
      <c r="AS37" s="28"/>
      <c r="AT37" s="28"/>
      <c r="AU37" s="28"/>
      <c r="AV37" s="28"/>
      <c r="AW37" s="28"/>
      <c r="AX37" s="28"/>
      <c r="AY37" s="28"/>
      <c r="AZ37" s="28"/>
      <c r="BA37" s="28"/>
      <c r="BB37" s="28"/>
      <c r="BC37" s="29"/>
      <c r="BD37" s="28"/>
    </row>
    <row r="38" spans="1:56" ht="28" customHeight="1" x14ac:dyDescent="0.35">
      <c r="A38" s="42" t="s">
        <v>111</v>
      </c>
      <c r="B38" s="43">
        <v>18.778487913625881</v>
      </c>
      <c r="C38" s="43">
        <v>16.503026049101955</v>
      </c>
      <c r="D38" s="43">
        <v>14.521898046925905</v>
      </c>
      <c r="E38" s="44">
        <f t="shared" si="0"/>
        <v>49.803412009653741</v>
      </c>
      <c r="F38" s="26"/>
      <c r="G38" s="28"/>
      <c r="H38" s="28"/>
      <c r="I38" s="28"/>
      <c r="J38" s="28"/>
      <c r="K38" s="29"/>
      <c r="L38" s="28"/>
      <c r="M38" s="28"/>
      <c r="N38" s="28"/>
      <c r="O38" s="28"/>
      <c r="P38" s="28"/>
      <c r="Q38" s="28"/>
      <c r="R38" s="29"/>
      <c r="S38" s="29"/>
      <c r="T38" s="28"/>
      <c r="U38" s="28"/>
      <c r="V38" s="28"/>
      <c r="W38" s="28"/>
      <c r="X38" s="28"/>
      <c r="Y38" s="28"/>
      <c r="Z38" s="28"/>
      <c r="AA38" s="28"/>
      <c r="AB38" s="28"/>
      <c r="AC38" s="28"/>
      <c r="AD38" s="28"/>
      <c r="AE38" s="28"/>
      <c r="AF38" s="28"/>
      <c r="AG38" s="28"/>
      <c r="AH38" s="28"/>
      <c r="AI38" s="28"/>
      <c r="AJ38" s="28"/>
      <c r="AK38" s="28"/>
      <c r="AL38" s="28"/>
      <c r="AM38" s="29"/>
      <c r="AN38" s="28"/>
      <c r="AO38" s="29"/>
      <c r="AP38" s="28"/>
      <c r="AQ38" s="28"/>
      <c r="AR38" s="28"/>
      <c r="AS38" s="28"/>
      <c r="AT38" s="28"/>
      <c r="AU38" s="28"/>
      <c r="AV38" s="28"/>
      <c r="AW38" s="28"/>
      <c r="AX38" s="28"/>
      <c r="AY38" s="28"/>
      <c r="AZ38" s="28"/>
      <c r="BA38" s="28"/>
      <c r="BB38" s="28"/>
      <c r="BC38" s="29"/>
      <c r="BD38" s="28"/>
    </row>
    <row r="39" spans="1:56" ht="28" customHeight="1" x14ac:dyDescent="0.35">
      <c r="A39" s="45" t="s">
        <v>112</v>
      </c>
      <c r="B39" s="46">
        <v>6.7570899862257381</v>
      </c>
      <c r="C39" s="46">
        <v>6.2836950597413015</v>
      </c>
      <c r="D39" s="46">
        <v>4.9950068460959525</v>
      </c>
      <c r="E39" s="44">
        <f t="shared" si="0"/>
        <v>18.035791892062992</v>
      </c>
      <c r="F39" s="26"/>
      <c r="G39" s="28"/>
      <c r="H39" s="28"/>
      <c r="I39" s="28"/>
      <c r="J39" s="28"/>
      <c r="K39" s="29"/>
      <c r="L39" s="28"/>
      <c r="M39" s="28"/>
      <c r="N39" s="28"/>
      <c r="O39" s="28"/>
      <c r="P39" s="28"/>
      <c r="Q39" s="28"/>
      <c r="R39" s="29"/>
      <c r="S39" s="29"/>
      <c r="T39" s="28"/>
      <c r="U39" s="28"/>
      <c r="V39" s="28"/>
      <c r="W39" s="28"/>
      <c r="X39" s="28"/>
      <c r="Y39" s="28"/>
      <c r="Z39" s="28"/>
      <c r="AA39" s="28"/>
      <c r="AB39" s="28"/>
      <c r="AC39" s="28"/>
      <c r="AD39" s="28"/>
      <c r="AE39" s="28"/>
      <c r="AF39" s="28"/>
      <c r="AG39" s="28"/>
      <c r="AH39" s="28"/>
      <c r="AI39" s="28"/>
      <c r="AJ39" s="28"/>
      <c r="AK39" s="28"/>
      <c r="AL39" s="28"/>
      <c r="AM39" s="29"/>
      <c r="AN39" s="28"/>
      <c r="AO39" s="29"/>
      <c r="AP39" s="28"/>
      <c r="AQ39" s="28"/>
      <c r="AR39" s="28"/>
      <c r="AS39" s="28"/>
      <c r="AT39" s="28"/>
      <c r="AU39" s="28"/>
      <c r="AV39" s="28"/>
      <c r="AW39" s="28"/>
      <c r="AX39" s="28"/>
      <c r="AY39" s="28"/>
      <c r="AZ39" s="28"/>
      <c r="BA39" s="28"/>
      <c r="BB39" s="28"/>
      <c r="BC39" s="29"/>
      <c r="BD39" s="28"/>
    </row>
    <row r="40" spans="1:56" ht="28" customHeight="1" x14ac:dyDescent="0.35">
      <c r="A40" s="42" t="s">
        <v>113</v>
      </c>
      <c r="B40" s="43">
        <v>5.4443743773334132</v>
      </c>
      <c r="C40" s="43">
        <v>5.741228604435368</v>
      </c>
      <c r="D40" s="43">
        <v>4.1396317376013503</v>
      </c>
      <c r="E40" s="44">
        <f t="shared" si="0"/>
        <v>15.325234719370131</v>
      </c>
      <c r="F40" s="26"/>
      <c r="G40" s="28"/>
      <c r="H40" s="28"/>
      <c r="I40" s="28"/>
      <c r="J40" s="28"/>
      <c r="K40" s="29"/>
      <c r="L40" s="28"/>
      <c r="M40" s="28"/>
      <c r="N40" s="28"/>
      <c r="O40" s="28"/>
      <c r="P40" s="28"/>
      <c r="Q40" s="28"/>
      <c r="R40" s="29"/>
      <c r="S40" s="29"/>
      <c r="T40" s="28"/>
      <c r="U40" s="28"/>
      <c r="V40" s="28"/>
      <c r="W40" s="28"/>
      <c r="X40" s="28"/>
      <c r="Y40" s="28"/>
      <c r="Z40" s="28"/>
      <c r="AA40" s="28"/>
      <c r="AB40" s="28"/>
      <c r="AC40" s="28"/>
      <c r="AD40" s="28"/>
      <c r="AE40" s="28"/>
      <c r="AF40" s="28"/>
      <c r="AG40" s="28"/>
      <c r="AH40" s="28"/>
      <c r="AI40" s="28"/>
      <c r="AJ40" s="28"/>
      <c r="AK40" s="28"/>
      <c r="AL40" s="28"/>
      <c r="AM40" s="29"/>
      <c r="AN40" s="28"/>
      <c r="AO40" s="29"/>
      <c r="AP40" s="28"/>
      <c r="AQ40" s="28"/>
      <c r="AR40" s="28"/>
      <c r="AS40" s="28"/>
      <c r="AT40" s="28"/>
      <c r="AU40" s="28"/>
      <c r="AV40" s="28"/>
      <c r="AW40" s="28"/>
      <c r="AX40" s="28"/>
      <c r="AY40" s="28"/>
      <c r="AZ40" s="28"/>
      <c r="BA40" s="28"/>
      <c r="BB40" s="28"/>
      <c r="BC40" s="29"/>
      <c r="BD40" s="28"/>
    </row>
    <row r="41" spans="1:56" ht="28" customHeight="1" thickBot="1" x14ac:dyDescent="0.4">
      <c r="A41" s="51" t="s">
        <v>114</v>
      </c>
      <c r="B41" s="52">
        <v>5.424704344611305</v>
      </c>
      <c r="C41" s="52">
        <v>5.6591396257420161</v>
      </c>
      <c r="D41" s="52">
        <v>4.8677585811376787</v>
      </c>
      <c r="E41" s="50">
        <f t="shared" si="0"/>
        <v>15.951602551491</v>
      </c>
      <c r="F41" s="26"/>
      <c r="G41" s="28"/>
      <c r="H41" s="28"/>
      <c r="I41" s="28"/>
      <c r="J41" s="28"/>
      <c r="K41" s="29"/>
      <c r="L41" s="28"/>
      <c r="M41" s="28"/>
      <c r="N41" s="28"/>
      <c r="O41" s="28"/>
      <c r="P41" s="28"/>
      <c r="Q41" s="28"/>
      <c r="R41" s="29"/>
      <c r="S41" s="29"/>
      <c r="T41" s="28"/>
      <c r="U41" s="28"/>
      <c r="V41" s="28"/>
      <c r="W41" s="28"/>
      <c r="X41" s="28"/>
      <c r="Y41" s="28"/>
      <c r="Z41" s="28"/>
      <c r="AA41" s="28"/>
      <c r="AB41" s="28"/>
      <c r="AC41" s="28"/>
      <c r="AD41" s="28"/>
      <c r="AE41" s="28"/>
      <c r="AF41" s="28"/>
      <c r="AG41" s="28"/>
      <c r="AH41" s="28"/>
      <c r="AI41" s="28"/>
      <c r="AJ41" s="28"/>
      <c r="AK41" s="28"/>
      <c r="AL41" s="28"/>
      <c r="AM41" s="29"/>
      <c r="AN41" s="28"/>
      <c r="AO41" s="29"/>
      <c r="AP41" s="28"/>
      <c r="AQ41" s="28"/>
      <c r="AR41" s="28"/>
      <c r="AS41" s="28"/>
      <c r="AT41" s="28"/>
      <c r="AU41" s="28"/>
      <c r="AV41" s="28"/>
      <c r="AW41" s="28"/>
      <c r="AX41" s="28"/>
      <c r="AY41" s="28"/>
      <c r="AZ41" s="28"/>
      <c r="BA41" s="28"/>
      <c r="BB41" s="28"/>
      <c r="BC41" s="29"/>
      <c r="BD41" s="28"/>
    </row>
    <row r="42" spans="1:56" ht="28" customHeight="1" thickTop="1" thickBot="1" x14ac:dyDescent="0.4">
      <c r="A42" s="55" t="s">
        <v>152</v>
      </c>
      <c r="B42" s="56">
        <v>460.10908344184139</v>
      </c>
      <c r="C42" s="56">
        <v>372.14303922313053</v>
      </c>
      <c r="D42" s="56">
        <v>253.22943183642951</v>
      </c>
      <c r="E42" s="57">
        <f t="shared" si="0"/>
        <v>1085.4815545014014</v>
      </c>
      <c r="F42" s="26"/>
      <c r="G42" s="28"/>
      <c r="H42" s="28"/>
      <c r="I42" s="28"/>
      <c r="J42" s="28"/>
      <c r="K42" s="29"/>
      <c r="L42" s="28"/>
      <c r="M42" s="28"/>
      <c r="N42" s="28"/>
      <c r="O42" s="28"/>
      <c r="P42" s="28"/>
      <c r="Q42" s="28"/>
      <c r="R42" s="29"/>
      <c r="S42" s="29"/>
      <c r="T42" s="28"/>
      <c r="U42" s="28"/>
      <c r="V42" s="28"/>
      <c r="W42" s="28"/>
      <c r="X42" s="28"/>
      <c r="Y42" s="28"/>
      <c r="Z42" s="28"/>
      <c r="AA42" s="28"/>
      <c r="AB42" s="28"/>
      <c r="AC42" s="28"/>
      <c r="AD42" s="28"/>
      <c r="AE42" s="28"/>
      <c r="AF42" s="28"/>
      <c r="AG42" s="28"/>
      <c r="AH42" s="28"/>
      <c r="AI42" s="28"/>
      <c r="AJ42" s="28"/>
      <c r="AK42" s="28"/>
      <c r="AL42" s="28"/>
      <c r="AM42" s="29"/>
      <c r="AN42" s="28"/>
      <c r="AO42" s="29"/>
      <c r="AP42" s="28"/>
      <c r="AQ42" s="28"/>
      <c r="AR42" s="28"/>
      <c r="AS42" s="28"/>
      <c r="AT42" s="28"/>
      <c r="AU42" s="28"/>
      <c r="AV42" s="28"/>
      <c r="AW42" s="28"/>
      <c r="AX42" s="28"/>
      <c r="AY42" s="28"/>
      <c r="AZ42" s="28"/>
      <c r="BA42" s="28"/>
      <c r="BB42" s="28"/>
      <c r="BC42" s="29"/>
      <c r="BD42" s="28"/>
    </row>
    <row r="43" spans="1:56" ht="28" customHeight="1" thickTop="1" thickBot="1" x14ac:dyDescent="0.4">
      <c r="A43" s="53" t="s">
        <v>7</v>
      </c>
      <c r="B43" s="54">
        <f t="shared" ref="B43:D43" si="1">SUM(B5:B42)</f>
        <v>687.93571221608147</v>
      </c>
      <c r="C43" s="54">
        <f t="shared" si="1"/>
        <v>655.32740422618576</v>
      </c>
      <c r="D43" s="54">
        <f t="shared" si="1"/>
        <v>436.22012747416898</v>
      </c>
      <c r="E43" s="57">
        <f t="shared" si="0"/>
        <v>1779.4832439164363</v>
      </c>
      <c r="F43" s="26"/>
      <c r="G43" s="28"/>
      <c r="H43" s="28"/>
      <c r="I43" s="28"/>
      <c r="J43" s="28"/>
      <c r="K43" s="29"/>
      <c r="L43" s="28"/>
      <c r="M43" s="28"/>
      <c r="N43" s="28"/>
      <c r="O43" s="28"/>
      <c r="P43" s="28"/>
      <c r="Q43" s="28"/>
      <c r="R43" s="29"/>
      <c r="S43" s="29"/>
      <c r="T43" s="28"/>
      <c r="U43" s="28"/>
      <c r="V43" s="28"/>
      <c r="W43" s="28"/>
      <c r="X43" s="28"/>
      <c r="Y43" s="28"/>
      <c r="Z43" s="28"/>
      <c r="AA43" s="28"/>
      <c r="AB43" s="28"/>
      <c r="AC43" s="28"/>
      <c r="AD43" s="28"/>
      <c r="AE43" s="28"/>
      <c r="AF43" s="28"/>
      <c r="AG43" s="28"/>
      <c r="AH43" s="28"/>
      <c r="AI43" s="28"/>
      <c r="AJ43" s="28"/>
      <c r="AK43" s="28"/>
      <c r="AL43" s="28"/>
      <c r="AM43" s="29"/>
      <c r="AN43" s="28"/>
      <c r="AO43" s="29"/>
      <c r="AP43" s="28"/>
      <c r="AQ43" s="28"/>
      <c r="AR43" s="28"/>
      <c r="AS43" s="28"/>
      <c r="AT43" s="28"/>
      <c r="AU43" s="28"/>
      <c r="AV43" s="28"/>
      <c r="AW43" s="28"/>
      <c r="AX43" s="28"/>
      <c r="AY43" s="28"/>
      <c r="AZ43" s="28"/>
      <c r="BA43" s="28"/>
      <c r="BB43" s="28"/>
      <c r="BC43" s="29"/>
      <c r="BD43" s="28"/>
    </row>
    <row r="44" spans="1:56" ht="26.25" customHeight="1" thickTop="1" x14ac:dyDescent="0.35">
      <c r="A44" s="22" t="s">
        <v>158</v>
      </c>
      <c r="B44" s="34"/>
      <c r="C44" s="35"/>
      <c r="D44" s="35"/>
      <c r="E44" s="35"/>
      <c r="F44" s="35"/>
      <c r="G44" s="35"/>
    </row>
    <row r="45" spans="1:56" ht="26.25" customHeight="1" x14ac:dyDescent="0.35">
      <c r="A45" s="36"/>
      <c r="B45" s="122"/>
      <c r="C45" s="122"/>
      <c r="D45" s="122"/>
      <c r="E45" s="122"/>
      <c r="F45" s="31"/>
      <c r="G45" s="31"/>
    </row>
    <row r="46" spans="1:56" ht="26.25" customHeight="1" x14ac:dyDescent="0.35">
      <c r="A46" s="36"/>
      <c r="B46" s="2"/>
      <c r="C46" s="30"/>
      <c r="D46" s="30"/>
      <c r="E46" s="30"/>
      <c r="F46" s="30"/>
      <c r="G46" s="30"/>
    </row>
    <row r="47" spans="1:56" x14ac:dyDescent="0.35">
      <c r="A47" s="22"/>
    </row>
  </sheetData>
  <sheetProtection algorithmName="SHA-512" hashValue="LhaEjqWZLh097lob/s82A1xaOoVmO/I1TCIgvL/D14/Gboo4QCflP4/jMFOOTVESd5B9osDZ8JAZ8G3XMfZbXQ==" saltValue="6LCa8hWTQqUeAsCCCGmcng==" spinCount="100000" sheet="1" objects="1" scenarios="1"/>
  <mergeCells count="2">
    <mergeCell ref="A3:A4"/>
    <mergeCell ref="B3:E3"/>
  </mergeCells>
  <pageMargins left="0.7" right="0.7" top="0.78740157499999996" bottom="0.78740157499999996" header="0.3" footer="0.3"/>
  <pageSetup paperSize="9" scale="37" orientation="portrait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>
    <pageSetUpPr fitToPage="1"/>
  </sheetPr>
  <dimension ref="A1:BD48"/>
  <sheetViews>
    <sheetView zoomScaleNormal="100" workbookViewId="0">
      <selection activeCell="D51" sqref="D51"/>
    </sheetView>
  </sheetViews>
  <sheetFormatPr baseColWidth="10" defaultColWidth="11.453125" defaultRowHeight="14.5" x14ac:dyDescent="0.35"/>
  <cols>
    <col min="1" max="1" width="61.1796875" style="23" customWidth="1"/>
    <col min="2" max="7" width="10.7265625" style="23" customWidth="1"/>
    <col min="8" max="8" width="11.26953125" style="23" customWidth="1"/>
    <col min="9" max="9" width="8.453125" style="23" customWidth="1"/>
    <col min="10" max="10" width="7" style="23" customWidth="1"/>
    <col min="11" max="11" width="7.7265625" style="23" customWidth="1"/>
    <col min="12" max="12" width="4.7265625" style="23" customWidth="1"/>
    <col min="13" max="13" width="8" style="23" customWidth="1"/>
    <col min="14" max="14" width="6.54296875" style="23" customWidth="1"/>
    <col min="15" max="15" width="8.26953125" style="23" customWidth="1"/>
    <col min="16" max="16" width="5.54296875" style="23" customWidth="1"/>
    <col min="17" max="17" width="6.54296875" style="23" customWidth="1"/>
    <col min="18" max="18" width="8.81640625" style="23" customWidth="1"/>
    <col min="19" max="20" width="9.54296875" style="23" customWidth="1"/>
    <col min="21" max="21" width="6" style="23" customWidth="1"/>
    <col min="22" max="22" width="6.453125" style="23" customWidth="1"/>
    <col min="23" max="23" width="10.453125" style="23" customWidth="1"/>
    <col min="24" max="24" width="6.1796875" style="23" customWidth="1"/>
    <col min="25" max="25" width="9.1796875" style="23" customWidth="1"/>
    <col min="26" max="26" width="4.54296875" style="23" customWidth="1"/>
    <col min="27" max="27" width="6.26953125" style="23" customWidth="1"/>
    <col min="28" max="28" width="6.7265625" style="23" customWidth="1"/>
    <col min="29" max="29" width="7.26953125" style="23" customWidth="1"/>
    <col min="30" max="30" width="6.54296875" style="23" customWidth="1"/>
    <col min="31" max="31" width="11.1796875" style="23" customWidth="1"/>
    <col min="32" max="32" width="5.7265625" style="23" customWidth="1"/>
    <col min="33" max="33" width="5.81640625" style="23" customWidth="1"/>
    <col min="34" max="34" width="6.26953125" style="23" customWidth="1"/>
    <col min="35" max="35" width="9" style="23" customWidth="1"/>
    <col min="36" max="36" width="10.54296875" style="23" customWidth="1"/>
    <col min="37" max="37" width="6.81640625" style="23" customWidth="1"/>
    <col min="38" max="38" width="9.54296875" style="23" customWidth="1"/>
    <col min="39" max="39" width="5.7265625" style="23" customWidth="1"/>
    <col min="40" max="40" width="7" style="23" customWidth="1"/>
    <col min="41" max="41" width="6.54296875" style="23" customWidth="1"/>
    <col min="42" max="42" width="7.1796875" style="23" customWidth="1"/>
    <col min="43" max="43" width="5.453125" style="23" customWidth="1"/>
    <col min="44" max="44" width="6.7265625" style="23" customWidth="1"/>
    <col min="45" max="45" width="5.26953125" style="23" customWidth="1"/>
    <col min="46" max="46" width="7.1796875" style="23" customWidth="1"/>
    <col min="47" max="47" width="11.453125" style="23"/>
    <col min="48" max="48" width="8.1796875" style="23" customWidth="1"/>
    <col min="49" max="49" width="8" style="23" customWidth="1"/>
    <col min="50" max="50" width="6.7265625" style="23" customWidth="1"/>
    <col min="51" max="51" width="6.1796875" style="23" customWidth="1"/>
    <col min="52" max="52" width="11.453125" style="23"/>
    <col min="53" max="53" width="6" style="23" customWidth="1"/>
    <col min="54" max="54" width="11.453125" style="23"/>
    <col min="55" max="55" width="7.7265625" style="23" customWidth="1"/>
    <col min="56" max="56" width="6.453125" style="23" customWidth="1"/>
    <col min="57" max="57" width="6.54296875" style="23" customWidth="1"/>
    <col min="58" max="58" width="8.1796875" style="23" customWidth="1"/>
    <col min="59" max="16384" width="11.453125" style="23"/>
  </cols>
  <sheetData>
    <row r="1" spans="1:56" ht="18.5" x14ac:dyDescent="0.45">
      <c r="A1" s="4" t="s">
        <v>179</v>
      </c>
      <c r="B1" s="3"/>
    </row>
    <row r="2" spans="1:56" x14ac:dyDescent="0.35">
      <c r="B2" s="23" t="s">
        <v>20</v>
      </c>
    </row>
    <row r="3" spans="1:56" ht="15" customHeight="1" x14ac:dyDescent="0.35">
      <c r="A3" s="134" t="s">
        <v>29</v>
      </c>
      <c r="B3" s="136" t="s">
        <v>6</v>
      </c>
      <c r="C3" s="137"/>
      <c r="D3" s="137"/>
      <c r="E3" s="138"/>
    </row>
    <row r="4" spans="1:56" ht="15" thickBot="1" x14ac:dyDescent="0.4">
      <c r="A4" s="135"/>
      <c r="B4" s="37" t="s">
        <v>183</v>
      </c>
      <c r="C4" s="37" t="s">
        <v>155</v>
      </c>
      <c r="D4" s="37" t="s">
        <v>156</v>
      </c>
      <c r="E4" s="38" t="s">
        <v>182</v>
      </c>
      <c r="F4" s="24"/>
      <c r="G4" s="24"/>
      <c r="H4" s="24"/>
      <c r="I4" s="24"/>
      <c r="J4" s="24"/>
      <c r="K4" s="24"/>
      <c r="L4" s="24"/>
      <c r="M4" s="24"/>
      <c r="N4" s="24"/>
      <c r="O4" s="24"/>
      <c r="P4" s="24"/>
      <c r="Q4" s="24"/>
      <c r="R4" s="24"/>
      <c r="S4" s="24"/>
      <c r="T4" s="24"/>
      <c r="U4" s="24"/>
      <c r="V4" s="24"/>
      <c r="W4" s="24"/>
      <c r="X4" s="24"/>
      <c r="Y4" s="24"/>
      <c r="Z4" s="24"/>
      <c r="AA4" s="24"/>
      <c r="AB4" s="25"/>
      <c r="AC4" s="25"/>
      <c r="AD4" s="25"/>
      <c r="AE4" s="25"/>
      <c r="AF4" s="25"/>
      <c r="AG4" s="25"/>
      <c r="AH4" s="25"/>
      <c r="AI4" s="25"/>
      <c r="AJ4" s="25"/>
      <c r="AK4" s="25"/>
      <c r="AL4" s="25"/>
      <c r="AM4" s="25"/>
      <c r="AN4" s="25"/>
      <c r="AO4" s="25"/>
      <c r="AP4" s="25"/>
      <c r="AQ4" s="25"/>
      <c r="AR4" s="25"/>
      <c r="AS4" s="25"/>
      <c r="AT4" s="25"/>
      <c r="AU4" s="25"/>
      <c r="AV4" s="25"/>
      <c r="AW4" s="25"/>
      <c r="AX4" s="25"/>
      <c r="AY4" s="25"/>
      <c r="AZ4" s="25"/>
      <c r="BA4" s="25"/>
      <c r="BB4" s="25"/>
      <c r="BC4" s="25"/>
      <c r="BD4" s="1"/>
    </row>
    <row r="5" spans="1:56" s="27" customFormat="1" ht="28" customHeight="1" thickTop="1" x14ac:dyDescent="0.35">
      <c r="A5" s="39" t="s">
        <v>78</v>
      </c>
      <c r="B5" s="40">
        <v>4.7720467030533058</v>
      </c>
      <c r="C5" s="40">
        <v>3.146273348132846</v>
      </c>
      <c r="D5" s="40">
        <v>2.3876888276019326</v>
      </c>
      <c r="E5" s="41">
        <f t="shared" ref="E5:E43" si="0">SUM(B5:D5)</f>
        <v>10.306008878788084</v>
      </c>
      <c r="F5" s="26"/>
      <c r="G5" s="24"/>
      <c r="H5" s="24"/>
      <c r="I5" s="24"/>
      <c r="J5" s="24"/>
      <c r="K5" s="24"/>
      <c r="L5" s="24"/>
      <c r="M5" s="24"/>
      <c r="N5" s="24"/>
      <c r="O5" s="24"/>
      <c r="P5" s="24"/>
      <c r="Q5" s="24"/>
      <c r="R5" s="24"/>
      <c r="S5" s="24"/>
      <c r="T5" s="24"/>
      <c r="U5" s="24"/>
      <c r="V5" s="24"/>
      <c r="W5" s="24"/>
      <c r="X5" s="24"/>
      <c r="Y5" s="24"/>
      <c r="Z5" s="24"/>
      <c r="AA5" s="24"/>
      <c r="AB5" s="25"/>
      <c r="AC5" s="25"/>
      <c r="AD5" s="25"/>
      <c r="AE5" s="25"/>
      <c r="AF5" s="25"/>
      <c r="AG5" s="25"/>
      <c r="AH5" s="25"/>
      <c r="AI5" s="25"/>
      <c r="AJ5" s="25"/>
      <c r="AK5" s="25"/>
      <c r="AL5" s="25"/>
      <c r="AM5" s="25"/>
      <c r="AN5" s="25"/>
      <c r="AO5" s="25"/>
      <c r="AP5" s="25"/>
      <c r="AQ5" s="25"/>
      <c r="AR5" s="25"/>
      <c r="AS5" s="25"/>
      <c r="AT5" s="25"/>
      <c r="AU5" s="25"/>
      <c r="AV5" s="25"/>
      <c r="AW5" s="25"/>
      <c r="AX5" s="25"/>
      <c r="AY5" s="25"/>
      <c r="AZ5" s="25"/>
      <c r="BA5" s="25"/>
      <c r="BB5" s="25"/>
      <c r="BC5" s="25"/>
      <c r="BD5" s="25"/>
    </row>
    <row r="6" spans="1:56" ht="28" customHeight="1" x14ac:dyDescent="0.35">
      <c r="A6" s="42" t="s">
        <v>79</v>
      </c>
      <c r="B6" s="43">
        <v>143.36133328913166</v>
      </c>
      <c r="C6" s="43">
        <v>92.087476764504913</v>
      </c>
      <c r="D6" s="43">
        <v>69.863138585265403</v>
      </c>
      <c r="E6" s="44">
        <f t="shared" si="0"/>
        <v>305.31194863890198</v>
      </c>
      <c r="F6" s="26"/>
      <c r="G6" s="28"/>
      <c r="H6" s="28"/>
      <c r="I6" s="28"/>
      <c r="J6" s="28"/>
      <c r="K6" s="29"/>
      <c r="L6" s="28"/>
      <c r="M6" s="28"/>
      <c r="N6" s="28"/>
      <c r="O6" s="28"/>
      <c r="P6" s="28"/>
      <c r="Q6" s="28"/>
      <c r="R6" s="29"/>
      <c r="S6" s="29"/>
      <c r="T6" s="28"/>
      <c r="U6" s="28"/>
      <c r="V6" s="28"/>
      <c r="W6" s="28"/>
      <c r="X6" s="28"/>
      <c r="Y6" s="28"/>
      <c r="Z6" s="28"/>
      <c r="AA6" s="28"/>
      <c r="AB6" s="28"/>
      <c r="AC6" s="28"/>
      <c r="AD6" s="28"/>
      <c r="AE6" s="28"/>
      <c r="AF6" s="28"/>
      <c r="AG6" s="28"/>
      <c r="AH6" s="28"/>
      <c r="AI6" s="28"/>
      <c r="AJ6" s="28"/>
      <c r="AK6" s="28"/>
      <c r="AL6" s="28"/>
      <c r="AM6" s="29"/>
      <c r="AN6" s="28"/>
      <c r="AO6" s="29"/>
      <c r="AP6" s="28"/>
      <c r="AQ6" s="28"/>
      <c r="AR6" s="28"/>
      <c r="AS6" s="28"/>
      <c r="AT6" s="28"/>
      <c r="AU6" s="28"/>
      <c r="AV6" s="28"/>
      <c r="AW6" s="28"/>
      <c r="AX6" s="28"/>
      <c r="AY6" s="28"/>
      <c r="AZ6" s="28"/>
      <c r="BA6" s="28"/>
      <c r="BB6" s="28"/>
      <c r="BC6" s="29"/>
      <c r="BD6" s="28"/>
    </row>
    <row r="7" spans="1:56" ht="28" customHeight="1" x14ac:dyDescent="0.35">
      <c r="A7" s="45" t="s">
        <v>80</v>
      </c>
      <c r="B7" s="46">
        <v>61.237214655029391</v>
      </c>
      <c r="C7" s="46">
        <v>52.9031718275603</v>
      </c>
      <c r="D7" s="46">
        <v>45.377248041162289</v>
      </c>
      <c r="E7" s="44">
        <f t="shared" si="0"/>
        <v>159.51763452375198</v>
      </c>
      <c r="F7" s="26"/>
      <c r="G7" s="28"/>
      <c r="H7" s="28"/>
      <c r="I7" s="28"/>
      <c r="J7" s="28"/>
      <c r="K7" s="29"/>
      <c r="L7" s="28"/>
      <c r="M7" s="28"/>
      <c r="N7" s="28"/>
      <c r="O7" s="28"/>
      <c r="P7" s="28"/>
      <c r="Q7" s="28"/>
      <c r="R7" s="29"/>
      <c r="S7" s="29"/>
      <c r="T7" s="28"/>
      <c r="U7" s="28"/>
      <c r="V7" s="28"/>
      <c r="W7" s="28"/>
      <c r="X7" s="28"/>
      <c r="Y7" s="28"/>
      <c r="Z7" s="28"/>
      <c r="AA7" s="28"/>
      <c r="AB7" s="28"/>
      <c r="AC7" s="28"/>
      <c r="AD7" s="28"/>
      <c r="AE7" s="28"/>
      <c r="AF7" s="28"/>
      <c r="AG7" s="28"/>
      <c r="AH7" s="28"/>
      <c r="AI7" s="28"/>
      <c r="AJ7" s="28"/>
      <c r="AK7" s="28"/>
      <c r="AL7" s="28"/>
      <c r="AM7" s="29"/>
      <c r="AN7" s="28"/>
      <c r="AO7" s="29"/>
      <c r="AP7" s="28"/>
      <c r="AQ7" s="28"/>
      <c r="AR7" s="28"/>
      <c r="AS7" s="28"/>
      <c r="AT7" s="28"/>
      <c r="AU7" s="28"/>
      <c r="AV7" s="28"/>
      <c r="AW7" s="28"/>
      <c r="AX7" s="28"/>
      <c r="AY7" s="28"/>
      <c r="AZ7" s="28"/>
      <c r="BA7" s="28"/>
      <c r="BB7" s="28"/>
      <c r="BC7" s="29"/>
      <c r="BD7" s="28"/>
    </row>
    <row r="8" spans="1:56" ht="28" customHeight="1" x14ac:dyDescent="0.35">
      <c r="A8" s="42" t="s">
        <v>81</v>
      </c>
      <c r="B8" s="43">
        <v>34.257549448099695</v>
      </c>
      <c r="C8" s="43">
        <v>22.487595617428966</v>
      </c>
      <c r="D8" s="43">
        <v>15.013206140747251</v>
      </c>
      <c r="E8" s="44">
        <f t="shared" si="0"/>
        <v>71.758351206275904</v>
      </c>
      <c r="F8" s="26"/>
      <c r="G8" s="28"/>
      <c r="H8" s="28"/>
      <c r="I8" s="28"/>
      <c r="J8" s="28"/>
      <c r="K8" s="29"/>
      <c r="L8" s="28"/>
      <c r="M8" s="28"/>
      <c r="N8" s="28"/>
      <c r="O8" s="28"/>
      <c r="P8" s="28"/>
      <c r="Q8" s="28"/>
      <c r="R8" s="29"/>
      <c r="S8" s="29"/>
      <c r="T8" s="28"/>
      <c r="U8" s="28"/>
      <c r="V8" s="28"/>
      <c r="W8" s="28"/>
      <c r="X8" s="28"/>
      <c r="Y8" s="28"/>
      <c r="Z8" s="28"/>
      <c r="AA8" s="28"/>
      <c r="AB8" s="28"/>
      <c r="AC8" s="28"/>
      <c r="AD8" s="28"/>
      <c r="AE8" s="28"/>
      <c r="AF8" s="28"/>
      <c r="AG8" s="28"/>
      <c r="AH8" s="28"/>
      <c r="AI8" s="28"/>
      <c r="AJ8" s="28"/>
      <c r="AK8" s="28"/>
      <c r="AL8" s="28"/>
      <c r="AM8" s="29"/>
      <c r="AN8" s="28"/>
      <c r="AO8" s="29"/>
      <c r="AP8" s="28"/>
      <c r="AQ8" s="28"/>
      <c r="AR8" s="28"/>
      <c r="AS8" s="28"/>
      <c r="AT8" s="28"/>
      <c r="AU8" s="28"/>
      <c r="AV8" s="28"/>
      <c r="AW8" s="28"/>
      <c r="AX8" s="28"/>
      <c r="AY8" s="28"/>
      <c r="AZ8" s="28"/>
      <c r="BA8" s="28"/>
      <c r="BB8" s="28"/>
      <c r="BC8" s="29"/>
      <c r="BD8" s="28"/>
    </row>
    <row r="9" spans="1:56" ht="28" customHeight="1" x14ac:dyDescent="0.35">
      <c r="A9" s="45" t="s">
        <v>82</v>
      </c>
      <c r="B9" s="46">
        <v>108.4614621678769</v>
      </c>
      <c r="C9" s="46">
        <v>84.116769837875665</v>
      </c>
      <c r="D9" s="46">
        <v>73.33969830835963</v>
      </c>
      <c r="E9" s="44">
        <f t="shared" si="0"/>
        <v>265.9179303141122</v>
      </c>
      <c r="F9" s="26"/>
      <c r="G9" s="28"/>
      <c r="H9" s="28"/>
      <c r="I9" s="28"/>
      <c r="J9" s="28"/>
      <c r="K9" s="29"/>
      <c r="L9" s="28"/>
      <c r="M9" s="28"/>
      <c r="N9" s="28"/>
      <c r="O9" s="28"/>
      <c r="P9" s="28"/>
      <c r="Q9" s="28"/>
      <c r="R9" s="29"/>
      <c r="S9" s="29"/>
      <c r="T9" s="28"/>
      <c r="U9" s="28"/>
      <c r="V9" s="28"/>
      <c r="W9" s="28"/>
      <c r="X9" s="28"/>
      <c r="Y9" s="28"/>
      <c r="Z9" s="28"/>
      <c r="AA9" s="28"/>
      <c r="AB9" s="28"/>
      <c r="AC9" s="28"/>
      <c r="AD9" s="28"/>
      <c r="AE9" s="28"/>
      <c r="AF9" s="28"/>
      <c r="AG9" s="28"/>
      <c r="AH9" s="28"/>
      <c r="AI9" s="28"/>
      <c r="AJ9" s="28"/>
      <c r="AK9" s="28"/>
      <c r="AL9" s="28"/>
      <c r="AM9" s="29"/>
      <c r="AN9" s="28"/>
      <c r="AO9" s="29"/>
      <c r="AP9" s="28"/>
      <c r="AQ9" s="28"/>
      <c r="AR9" s="28"/>
      <c r="AS9" s="28"/>
      <c r="AT9" s="28"/>
      <c r="AU9" s="28"/>
      <c r="AV9" s="28"/>
      <c r="AW9" s="28"/>
      <c r="AX9" s="28"/>
      <c r="AY9" s="28"/>
      <c r="AZ9" s="28"/>
      <c r="BA9" s="28"/>
      <c r="BB9" s="28"/>
      <c r="BC9" s="29"/>
      <c r="BD9" s="28"/>
    </row>
    <row r="10" spans="1:56" s="32" customFormat="1" ht="28" customHeight="1" x14ac:dyDescent="0.35">
      <c r="A10" s="42" t="s">
        <v>83</v>
      </c>
      <c r="B10" s="43">
        <v>66.718640890610686</v>
      </c>
      <c r="C10" s="43">
        <v>46.935600900181953</v>
      </c>
      <c r="D10" s="43">
        <v>40.255910973169193</v>
      </c>
      <c r="E10" s="44">
        <f t="shared" si="0"/>
        <v>153.91015276396183</v>
      </c>
      <c r="F10" s="26"/>
      <c r="G10" s="30"/>
      <c r="H10" s="30"/>
      <c r="I10" s="30"/>
      <c r="J10" s="30"/>
      <c r="K10" s="30"/>
      <c r="L10" s="30"/>
      <c r="M10" s="30"/>
      <c r="N10" s="30"/>
      <c r="O10" s="30"/>
      <c r="P10" s="30"/>
      <c r="Q10" s="30"/>
      <c r="R10" s="30"/>
      <c r="S10" s="30"/>
      <c r="T10" s="30"/>
      <c r="U10" s="30"/>
      <c r="V10" s="30"/>
      <c r="W10" s="30"/>
      <c r="X10" s="30"/>
      <c r="Y10" s="30"/>
      <c r="Z10" s="30"/>
      <c r="AA10" s="30"/>
      <c r="AB10" s="30"/>
      <c r="AC10" s="30"/>
      <c r="AD10" s="30"/>
      <c r="AE10" s="30"/>
      <c r="AF10" s="30"/>
      <c r="AG10" s="30"/>
      <c r="AH10" s="30"/>
      <c r="AI10" s="30"/>
      <c r="AJ10" s="30"/>
      <c r="AK10" s="30"/>
      <c r="AL10" s="30"/>
      <c r="AM10" s="30"/>
      <c r="AN10" s="30"/>
      <c r="AO10" s="30"/>
      <c r="AP10" s="30"/>
      <c r="AQ10" s="30"/>
      <c r="AR10" s="30"/>
      <c r="AS10" s="30"/>
      <c r="AT10" s="30"/>
      <c r="AU10" s="30"/>
      <c r="AV10" s="30"/>
      <c r="AW10" s="30"/>
      <c r="AX10" s="30"/>
      <c r="AY10" s="30"/>
      <c r="AZ10" s="30"/>
      <c r="BA10" s="30"/>
      <c r="BB10" s="30"/>
      <c r="BC10" s="31"/>
      <c r="BD10" s="30"/>
    </row>
    <row r="11" spans="1:56" ht="28" customHeight="1" x14ac:dyDescent="0.35">
      <c r="A11" s="45" t="s">
        <v>84</v>
      </c>
      <c r="B11" s="46">
        <v>375.32777520933928</v>
      </c>
      <c r="C11" s="46">
        <v>238.37920012294569</v>
      </c>
      <c r="D11" s="46">
        <v>177.77791125298506</v>
      </c>
      <c r="E11" s="44">
        <f t="shared" si="0"/>
        <v>791.48488658527003</v>
      </c>
      <c r="F11" s="26"/>
      <c r="G11" s="33"/>
      <c r="H11" s="33"/>
      <c r="I11" s="33"/>
      <c r="J11" s="33"/>
      <c r="K11" s="33"/>
      <c r="L11" s="33"/>
      <c r="M11" s="33"/>
      <c r="N11" s="33"/>
      <c r="O11" s="33"/>
      <c r="P11" s="33"/>
      <c r="Q11" s="33"/>
      <c r="R11" s="33"/>
      <c r="S11" s="33"/>
      <c r="T11" s="33"/>
      <c r="U11" s="33"/>
      <c r="V11" s="33"/>
      <c r="W11" s="33"/>
      <c r="X11" s="33"/>
      <c r="Y11" s="33"/>
      <c r="Z11" s="33"/>
      <c r="AA11" s="33"/>
      <c r="AB11" s="33"/>
    </row>
    <row r="12" spans="1:56" ht="28" customHeight="1" x14ac:dyDescent="0.35">
      <c r="A12" s="42" t="s">
        <v>85</v>
      </c>
      <c r="B12" s="43">
        <v>444.17605548772326</v>
      </c>
      <c r="C12" s="43">
        <v>312.29954172294242</v>
      </c>
      <c r="D12" s="43">
        <v>262.77566798729777</v>
      </c>
      <c r="E12" s="44">
        <f t="shared" si="0"/>
        <v>1019.2512651979634</v>
      </c>
      <c r="F12" s="26"/>
      <c r="G12" s="33"/>
      <c r="H12" s="33"/>
      <c r="I12" s="33"/>
      <c r="J12" s="33"/>
      <c r="K12" s="33"/>
      <c r="L12" s="33"/>
      <c r="M12" s="33"/>
      <c r="N12" s="33"/>
      <c r="O12" s="33"/>
      <c r="P12" s="33"/>
      <c r="Q12" s="33"/>
      <c r="R12" s="33"/>
      <c r="S12" s="33"/>
      <c r="T12" s="33"/>
      <c r="U12" s="33"/>
      <c r="V12" s="33"/>
      <c r="W12" s="33"/>
      <c r="X12" s="33"/>
      <c r="Y12" s="33"/>
      <c r="Z12" s="33"/>
      <c r="AA12" s="33"/>
      <c r="AB12" s="33"/>
    </row>
    <row r="13" spans="1:56" ht="28" customHeight="1" x14ac:dyDescent="0.35">
      <c r="A13" s="45" t="s">
        <v>86</v>
      </c>
      <c r="B13" s="46">
        <v>424.10214188100326</v>
      </c>
      <c r="C13" s="46">
        <v>287.3792777267322</v>
      </c>
      <c r="D13" s="46">
        <v>239.24925616962355</v>
      </c>
      <c r="E13" s="44">
        <f t="shared" si="0"/>
        <v>950.73067577735901</v>
      </c>
      <c r="F13" s="26"/>
      <c r="G13" s="33"/>
      <c r="H13" s="33"/>
      <c r="I13" s="33"/>
      <c r="J13" s="33"/>
      <c r="K13" s="33"/>
      <c r="L13" s="33"/>
      <c r="M13" s="33"/>
      <c r="N13" s="33"/>
      <c r="O13" s="33"/>
      <c r="P13" s="33"/>
      <c r="Q13" s="33"/>
      <c r="R13" s="33"/>
      <c r="S13" s="33"/>
      <c r="T13" s="33"/>
      <c r="U13" s="33"/>
      <c r="V13" s="33"/>
      <c r="W13" s="33"/>
      <c r="X13" s="33"/>
      <c r="Y13" s="33"/>
      <c r="Z13" s="33"/>
      <c r="AA13" s="33"/>
      <c r="AB13" s="33"/>
    </row>
    <row r="14" spans="1:56" ht="28" customHeight="1" x14ac:dyDescent="0.35">
      <c r="A14" s="42" t="s">
        <v>87</v>
      </c>
      <c r="B14" s="43">
        <v>138.32189205170982</v>
      </c>
      <c r="C14" s="43">
        <v>98.762010080601897</v>
      </c>
      <c r="D14" s="43">
        <v>84.859961818887427</v>
      </c>
      <c r="E14" s="44">
        <f t="shared" si="0"/>
        <v>321.94386395119915</v>
      </c>
      <c r="F14" s="26"/>
    </row>
    <row r="15" spans="1:56" ht="28" customHeight="1" x14ac:dyDescent="0.35">
      <c r="A15" s="45" t="s">
        <v>88</v>
      </c>
      <c r="B15" s="46">
        <v>151.72882234631305</v>
      </c>
      <c r="C15" s="46">
        <v>101.64512967648525</v>
      </c>
      <c r="D15" s="46">
        <v>71.910514250264214</v>
      </c>
      <c r="E15" s="44">
        <f t="shared" si="0"/>
        <v>325.28446627306255</v>
      </c>
      <c r="F15" s="26"/>
      <c r="G15" s="28"/>
      <c r="H15" s="28"/>
      <c r="I15" s="28"/>
      <c r="J15" s="28"/>
      <c r="K15" s="29"/>
      <c r="L15" s="28"/>
      <c r="M15" s="28"/>
      <c r="N15" s="28"/>
      <c r="O15" s="28"/>
      <c r="P15" s="28"/>
      <c r="Q15" s="28"/>
      <c r="R15" s="29"/>
      <c r="S15" s="29"/>
      <c r="T15" s="28"/>
      <c r="U15" s="28"/>
      <c r="V15" s="28"/>
      <c r="W15" s="28"/>
      <c r="X15" s="28"/>
      <c r="Y15" s="28"/>
      <c r="Z15" s="28"/>
      <c r="AA15" s="28"/>
      <c r="AB15" s="28"/>
      <c r="AC15" s="28"/>
      <c r="AD15" s="28"/>
      <c r="AE15" s="28"/>
      <c r="AF15" s="28"/>
      <c r="AG15" s="28"/>
      <c r="AH15" s="28"/>
      <c r="AI15" s="28"/>
      <c r="AJ15" s="28"/>
      <c r="AK15" s="28"/>
      <c r="AL15" s="28"/>
      <c r="AM15" s="29"/>
      <c r="AN15" s="28"/>
      <c r="AO15" s="29"/>
      <c r="AP15" s="28"/>
      <c r="AQ15" s="28"/>
      <c r="AR15" s="28"/>
      <c r="AS15" s="28"/>
      <c r="AT15" s="28"/>
      <c r="AU15" s="28"/>
      <c r="AV15" s="28"/>
      <c r="AW15" s="28"/>
      <c r="AX15" s="28"/>
      <c r="AY15" s="28"/>
      <c r="AZ15" s="28"/>
      <c r="BA15" s="28"/>
      <c r="BB15" s="28"/>
      <c r="BC15" s="29"/>
      <c r="BD15" s="28"/>
    </row>
    <row r="16" spans="1:56" ht="28" customHeight="1" x14ac:dyDescent="0.35">
      <c r="A16" s="42" t="s">
        <v>89</v>
      </c>
      <c r="B16" s="43">
        <v>178.94394994661752</v>
      </c>
      <c r="C16" s="43">
        <v>138.34120273503004</v>
      </c>
      <c r="D16" s="43">
        <v>118.03172149340287</v>
      </c>
      <c r="E16" s="44">
        <f t="shared" si="0"/>
        <v>435.31687417505043</v>
      </c>
      <c r="F16" s="26"/>
      <c r="G16" s="28"/>
      <c r="H16" s="28"/>
      <c r="I16" s="28"/>
      <c r="J16" s="28"/>
      <c r="K16" s="29"/>
      <c r="L16" s="28"/>
      <c r="M16" s="28"/>
      <c r="N16" s="28"/>
      <c r="O16" s="28"/>
      <c r="P16" s="28"/>
      <c r="Q16" s="28"/>
      <c r="R16" s="29"/>
      <c r="S16" s="29"/>
      <c r="T16" s="28"/>
      <c r="U16" s="28"/>
      <c r="V16" s="28"/>
      <c r="W16" s="28"/>
      <c r="X16" s="28"/>
      <c r="Y16" s="28"/>
      <c r="Z16" s="28"/>
      <c r="AA16" s="28"/>
      <c r="AB16" s="28"/>
      <c r="AC16" s="28"/>
      <c r="AD16" s="28"/>
      <c r="AE16" s="28"/>
      <c r="AF16" s="28"/>
      <c r="AG16" s="28"/>
      <c r="AH16" s="28"/>
      <c r="AI16" s="28"/>
      <c r="AJ16" s="28"/>
      <c r="AK16" s="28"/>
      <c r="AL16" s="28"/>
      <c r="AM16" s="29"/>
      <c r="AN16" s="28"/>
      <c r="AO16" s="29"/>
      <c r="AP16" s="28"/>
      <c r="AQ16" s="28"/>
      <c r="AR16" s="28"/>
      <c r="AS16" s="28"/>
      <c r="AT16" s="28"/>
      <c r="AU16" s="28"/>
      <c r="AV16" s="28"/>
      <c r="AW16" s="28"/>
      <c r="AX16" s="28"/>
      <c r="AY16" s="28"/>
      <c r="AZ16" s="28"/>
      <c r="BA16" s="28"/>
      <c r="BB16" s="28"/>
      <c r="BC16" s="29"/>
      <c r="BD16" s="28"/>
    </row>
    <row r="17" spans="1:56" ht="28" customHeight="1" x14ac:dyDescent="0.35">
      <c r="A17" s="45" t="s">
        <v>90</v>
      </c>
      <c r="B17" s="46">
        <v>85.970006993907589</v>
      </c>
      <c r="C17" s="46">
        <v>61.243334729958917</v>
      </c>
      <c r="D17" s="46">
        <v>55.693029753225971</v>
      </c>
      <c r="E17" s="44">
        <f t="shared" si="0"/>
        <v>202.90637147709248</v>
      </c>
      <c r="F17" s="26"/>
      <c r="G17" s="28"/>
      <c r="H17" s="28"/>
      <c r="I17" s="28"/>
      <c r="J17" s="28"/>
      <c r="K17" s="29"/>
      <c r="L17" s="28"/>
      <c r="M17" s="28"/>
      <c r="N17" s="28"/>
      <c r="O17" s="28"/>
      <c r="P17" s="28"/>
      <c r="Q17" s="28"/>
      <c r="R17" s="29"/>
      <c r="S17" s="29"/>
      <c r="T17" s="28"/>
      <c r="U17" s="28"/>
      <c r="V17" s="28"/>
      <c r="W17" s="28"/>
      <c r="X17" s="28"/>
      <c r="Y17" s="28"/>
      <c r="Z17" s="28"/>
      <c r="AA17" s="28"/>
      <c r="AB17" s="28"/>
      <c r="AC17" s="28"/>
      <c r="AD17" s="28"/>
      <c r="AE17" s="28"/>
      <c r="AF17" s="28"/>
      <c r="AG17" s="28"/>
      <c r="AH17" s="28"/>
      <c r="AI17" s="28"/>
      <c r="AJ17" s="28"/>
      <c r="AK17" s="28"/>
      <c r="AL17" s="28"/>
      <c r="AM17" s="29"/>
      <c r="AN17" s="28"/>
      <c r="AO17" s="29"/>
      <c r="AP17" s="28"/>
      <c r="AQ17" s="28"/>
      <c r="AR17" s="28"/>
      <c r="AS17" s="28"/>
      <c r="AT17" s="28"/>
      <c r="AU17" s="28"/>
      <c r="AV17" s="28"/>
      <c r="AW17" s="28"/>
      <c r="AX17" s="28"/>
      <c r="AY17" s="28"/>
      <c r="AZ17" s="28"/>
      <c r="BA17" s="28"/>
      <c r="BB17" s="28"/>
      <c r="BC17" s="29"/>
      <c r="BD17" s="28"/>
    </row>
    <row r="18" spans="1:56" ht="28" customHeight="1" x14ac:dyDescent="0.35">
      <c r="A18" s="42" t="s">
        <v>91</v>
      </c>
      <c r="B18" s="43">
        <v>184.77544210476071</v>
      </c>
      <c r="C18" s="43">
        <v>126.17112095071656</v>
      </c>
      <c r="D18" s="43">
        <v>101.7233820414998</v>
      </c>
      <c r="E18" s="44">
        <f t="shared" si="0"/>
        <v>412.66994509697707</v>
      </c>
      <c r="F18" s="26"/>
      <c r="G18" s="28"/>
      <c r="H18" s="28"/>
      <c r="I18" s="28"/>
      <c r="J18" s="28"/>
      <c r="K18" s="29"/>
      <c r="L18" s="28"/>
      <c r="M18" s="28"/>
      <c r="N18" s="28"/>
      <c r="O18" s="28"/>
      <c r="P18" s="28"/>
      <c r="Q18" s="28"/>
      <c r="R18" s="29"/>
      <c r="S18" s="29"/>
      <c r="T18" s="28"/>
      <c r="U18" s="28"/>
      <c r="V18" s="28"/>
      <c r="W18" s="28"/>
      <c r="X18" s="28"/>
      <c r="Y18" s="28"/>
      <c r="Z18" s="28"/>
      <c r="AA18" s="28"/>
      <c r="AB18" s="28"/>
      <c r="AC18" s="28"/>
      <c r="AD18" s="28"/>
      <c r="AE18" s="28"/>
      <c r="AF18" s="28"/>
      <c r="AG18" s="28"/>
      <c r="AH18" s="28"/>
      <c r="AI18" s="28"/>
      <c r="AJ18" s="28"/>
      <c r="AK18" s="28"/>
      <c r="AL18" s="28"/>
      <c r="AM18" s="29"/>
      <c r="AN18" s="28"/>
      <c r="AO18" s="29"/>
      <c r="AP18" s="28"/>
      <c r="AQ18" s="28"/>
      <c r="AR18" s="28"/>
      <c r="AS18" s="28"/>
      <c r="AT18" s="28"/>
      <c r="AU18" s="28"/>
      <c r="AV18" s="28"/>
      <c r="AW18" s="28"/>
      <c r="AX18" s="28"/>
      <c r="AY18" s="28"/>
      <c r="AZ18" s="28"/>
      <c r="BA18" s="28"/>
      <c r="BB18" s="28"/>
      <c r="BC18" s="29"/>
      <c r="BD18" s="28"/>
    </row>
    <row r="19" spans="1:56" ht="28" customHeight="1" x14ac:dyDescent="0.35">
      <c r="A19" s="45" t="s">
        <v>92</v>
      </c>
      <c r="B19" s="46">
        <v>123.61091492625189</v>
      </c>
      <c r="C19" s="46">
        <v>87.355442157369907</v>
      </c>
      <c r="D19" s="46">
        <v>77.488813424413934</v>
      </c>
      <c r="E19" s="44">
        <f t="shared" si="0"/>
        <v>288.45517050803574</v>
      </c>
      <c r="F19" s="26"/>
      <c r="G19" s="28"/>
      <c r="H19" s="28"/>
      <c r="I19" s="28"/>
      <c r="J19" s="28"/>
      <c r="K19" s="29"/>
      <c r="L19" s="28"/>
      <c r="M19" s="28"/>
      <c r="N19" s="28"/>
      <c r="O19" s="28"/>
      <c r="P19" s="28"/>
      <c r="Q19" s="28"/>
      <c r="R19" s="29"/>
      <c r="S19" s="29"/>
      <c r="T19" s="28"/>
      <c r="U19" s="28"/>
      <c r="V19" s="28"/>
      <c r="W19" s="28"/>
      <c r="X19" s="28"/>
      <c r="Y19" s="28"/>
      <c r="Z19" s="28"/>
      <c r="AA19" s="28"/>
      <c r="AB19" s="28"/>
      <c r="AC19" s="28"/>
      <c r="AD19" s="28"/>
      <c r="AE19" s="28"/>
      <c r="AF19" s="28"/>
      <c r="AG19" s="28"/>
      <c r="AH19" s="28"/>
      <c r="AI19" s="28"/>
      <c r="AJ19" s="28"/>
      <c r="AK19" s="28"/>
      <c r="AL19" s="28"/>
      <c r="AM19" s="29"/>
      <c r="AN19" s="28"/>
      <c r="AO19" s="29"/>
      <c r="AP19" s="28"/>
      <c r="AQ19" s="28"/>
      <c r="AR19" s="28"/>
      <c r="AS19" s="28"/>
      <c r="AT19" s="28"/>
      <c r="AU19" s="28"/>
      <c r="AV19" s="28"/>
      <c r="AW19" s="28"/>
      <c r="AX19" s="28"/>
      <c r="AY19" s="28"/>
      <c r="AZ19" s="28"/>
      <c r="BA19" s="28"/>
      <c r="BB19" s="28"/>
      <c r="BC19" s="29"/>
      <c r="BD19" s="28"/>
    </row>
    <row r="20" spans="1:56" s="32" customFormat="1" ht="28" customHeight="1" x14ac:dyDescent="0.35">
      <c r="A20" s="42" t="s">
        <v>93</v>
      </c>
      <c r="B20" s="43">
        <v>119.21637198819207</v>
      </c>
      <c r="C20" s="43">
        <v>86.09179685151156</v>
      </c>
      <c r="D20" s="43">
        <v>75.161914211459134</v>
      </c>
      <c r="E20" s="44">
        <f t="shared" si="0"/>
        <v>280.47008305116276</v>
      </c>
      <c r="F20" s="26"/>
      <c r="G20" s="30"/>
      <c r="H20" s="30"/>
      <c r="I20" s="30"/>
      <c r="J20" s="30"/>
      <c r="K20" s="30"/>
      <c r="L20" s="30"/>
      <c r="M20" s="30"/>
      <c r="N20" s="30"/>
      <c r="O20" s="30"/>
      <c r="P20" s="30"/>
      <c r="Q20" s="30"/>
      <c r="R20" s="30"/>
      <c r="S20" s="30"/>
      <c r="T20" s="30"/>
      <c r="U20" s="30"/>
      <c r="V20" s="30"/>
      <c r="W20" s="30"/>
      <c r="X20" s="30"/>
      <c r="Y20" s="30"/>
      <c r="Z20" s="30"/>
      <c r="AA20" s="30"/>
      <c r="AB20" s="30"/>
      <c r="AC20" s="30"/>
      <c r="AD20" s="30"/>
      <c r="AE20" s="30"/>
      <c r="AF20" s="30"/>
      <c r="AG20" s="30"/>
      <c r="AH20" s="30"/>
      <c r="AI20" s="30"/>
      <c r="AJ20" s="30"/>
      <c r="AK20" s="30"/>
      <c r="AL20" s="30"/>
      <c r="AM20" s="30"/>
      <c r="AN20" s="30"/>
      <c r="AO20" s="30"/>
      <c r="AP20" s="30"/>
      <c r="AQ20" s="30"/>
      <c r="AR20" s="30"/>
      <c r="AS20" s="30"/>
      <c r="AT20" s="30"/>
      <c r="AU20" s="30"/>
      <c r="AV20" s="30"/>
      <c r="AW20" s="30"/>
      <c r="AX20" s="30"/>
      <c r="AY20" s="30"/>
      <c r="AZ20" s="30"/>
      <c r="BA20" s="30"/>
      <c r="BB20" s="30"/>
      <c r="BC20" s="31"/>
      <c r="BD20" s="30"/>
    </row>
    <row r="21" spans="1:56" ht="28" customHeight="1" x14ac:dyDescent="0.35">
      <c r="A21" s="45" t="s">
        <v>94</v>
      </c>
      <c r="B21" s="46">
        <v>155.61984225623041</v>
      </c>
      <c r="C21" s="46">
        <v>109.46433151557335</v>
      </c>
      <c r="D21" s="46">
        <v>94.509439058392672</v>
      </c>
      <c r="E21" s="44">
        <f t="shared" si="0"/>
        <v>359.59361283019643</v>
      </c>
      <c r="F21" s="26"/>
      <c r="G21" s="33"/>
      <c r="H21" s="33"/>
      <c r="I21" s="33"/>
      <c r="J21" s="33"/>
      <c r="K21" s="33"/>
      <c r="L21" s="33"/>
      <c r="M21" s="33"/>
      <c r="N21" s="33"/>
      <c r="O21" s="33"/>
      <c r="P21" s="33"/>
      <c r="Q21" s="33"/>
      <c r="R21" s="33"/>
      <c r="S21" s="33"/>
      <c r="T21" s="33"/>
      <c r="U21" s="33"/>
      <c r="V21" s="33"/>
      <c r="W21" s="33"/>
      <c r="X21" s="33"/>
      <c r="Y21" s="33"/>
      <c r="Z21" s="33"/>
      <c r="AA21" s="33"/>
      <c r="AB21" s="33"/>
    </row>
    <row r="22" spans="1:56" ht="28" customHeight="1" x14ac:dyDescent="0.35">
      <c r="A22" s="42" t="s">
        <v>95</v>
      </c>
      <c r="B22" s="43">
        <v>29.074267791369891</v>
      </c>
      <c r="C22" s="43">
        <v>21.775512132212214</v>
      </c>
      <c r="D22" s="43">
        <v>20.078624269329168</v>
      </c>
      <c r="E22" s="44">
        <f t="shared" si="0"/>
        <v>70.928404192911273</v>
      </c>
      <c r="F22" s="26"/>
      <c r="G22" s="33"/>
      <c r="H22" s="33"/>
      <c r="I22" s="33"/>
      <c r="J22" s="33"/>
      <c r="K22" s="33"/>
      <c r="L22" s="33"/>
      <c r="M22" s="33"/>
      <c r="N22" s="33"/>
      <c r="O22" s="33"/>
      <c r="P22" s="33"/>
      <c r="Q22" s="33"/>
      <c r="R22" s="33"/>
      <c r="S22" s="33"/>
      <c r="T22" s="33"/>
      <c r="U22" s="33"/>
      <c r="V22" s="33"/>
      <c r="W22" s="33"/>
      <c r="X22" s="33"/>
      <c r="Y22" s="33"/>
      <c r="Z22" s="33"/>
      <c r="AA22" s="33"/>
      <c r="AB22" s="33"/>
    </row>
    <row r="23" spans="1:56" ht="28" customHeight="1" x14ac:dyDescent="0.35">
      <c r="A23" s="45" t="s">
        <v>96</v>
      </c>
      <c r="B23" s="46">
        <v>74.441952578550968</v>
      </c>
      <c r="C23" s="46">
        <v>65.37975554506545</v>
      </c>
      <c r="D23" s="46">
        <v>73.623833387023637</v>
      </c>
      <c r="E23" s="44">
        <f t="shared" si="0"/>
        <v>213.44554151064006</v>
      </c>
      <c r="F23" s="26"/>
      <c r="G23" s="33"/>
      <c r="H23" s="33"/>
      <c r="I23" s="33"/>
      <c r="J23" s="33"/>
      <c r="K23" s="33"/>
      <c r="L23" s="33"/>
      <c r="M23" s="33"/>
      <c r="N23" s="33"/>
      <c r="O23" s="33"/>
      <c r="P23" s="33"/>
      <c r="Q23" s="33"/>
      <c r="R23" s="33"/>
      <c r="S23" s="33"/>
      <c r="T23" s="33"/>
      <c r="U23" s="33"/>
      <c r="V23" s="33"/>
      <c r="W23" s="33"/>
      <c r="X23" s="33"/>
      <c r="Y23" s="33"/>
      <c r="Z23" s="33"/>
      <c r="AA23" s="33"/>
      <c r="AB23" s="33"/>
    </row>
    <row r="24" spans="1:56" ht="28" customHeight="1" x14ac:dyDescent="0.35">
      <c r="A24" s="42" t="s">
        <v>97</v>
      </c>
      <c r="B24" s="43">
        <v>110.81567422356659</v>
      </c>
      <c r="C24" s="43">
        <v>80.363208237187223</v>
      </c>
      <c r="D24" s="43">
        <v>69.616962270300178</v>
      </c>
      <c r="E24" s="44">
        <f t="shared" si="0"/>
        <v>260.79584473105399</v>
      </c>
      <c r="F24" s="26"/>
      <c r="G24" s="28"/>
      <c r="H24" s="28"/>
      <c r="I24" s="28"/>
      <c r="J24" s="28"/>
      <c r="K24" s="29"/>
      <c r="L24" s="28"/>
      <c r="M24" s="28"/>
      <c r="N24" s="28"/>
      <c r="O24" s="28"/>
      <c r="P24" s="28"/>
      <c r="Q24" s="28"/>
      <c r="R24" s="29"/>
      <c r="S24" s="29"/>
      <c r="T24" s="28"/>
      <c r="U24" s="28"/>
      <c r="V24" s="28"/>
      <c r="W24" s="28"/>
      <c r="X24" s="28"/>
      <c r="Y24" s="28"/>
      <c r="Z24" s="28"/>
      <c r="AA24" s="28"/>
      <c r="AB24" s="28"/>
      <c r="AC24" s="28"/>
      <c r="AD24" s="28"/>
      <c r="AE24" s="28"/>
      <c r="AF24" s="28"/>
      <c r="AG24" s="28"/>
      <c r="AH24" s="28"/>
      <c r="AI24" s="28"/>
      <c r="AJ24" s="28"/>
      <c r="AK24" s="28"/>
      <c r="AL24" s="28"/>
      <c r="AM24" s="29"/>
      <c r="AN24" s="28"/>
      <c r="AO24" s="29"/>
      <c r="AP24" s="28"/>
      <c r="AQ24" s="28"/>
      <c r="AR24" s="28"/>
      <c r="AS24" s="28"/>
      <c r="AT24" s="28"/>
      <c r="AU24" s="28"/>
      <c r="AV24" s="28"/>
      <c r="AW24" s="28"/>
      <c r="AX24" s="28"/>
      <c r="AY24" s="28"/>
      <c r="AZ24" s="28"/>
      <c r="BA24" s="28"/>
      <c r="BB24" s="28"/>
      <c r="BC24" s="29"/>
      <c r="BD24" s="28"/>
    </row>
    <row r="25" spans="1:56" ht="28" customHeight="1" x14ac:dyDescent="0.35">
      <c r="A25" s="45" t="s">
        <v>98</v>
      </c>
      <c r="B25" s="46">
        <v>55.375904262280727</v>
      </c>
      <c r="C25" s="46">
        <v>34.691069014088953</v>
      </c>
      <c r="D25" s="46">
        <v>25.850086805734492</v>
      </c>
      <c r="E25" s="44">
        <f t="shared" si="0"/>
        <v>115.91706008210417</v>
      </c>
      <c r="F25" s="26"/>
      <c r="G25" s="28"/>
      <c r="H25" s="28"/>
      <c r="I25" s="28"/>
      <c r="J25" s="28"/>
      <c r="K25" s="29"/>
      <c r="L25" s="28"/>
      <c r="M25" s="28"/>
      <c r="N25" s="28"/>
      <c r="O25" s="28"/>
      <c r="P25" s="28"/>
      <c r="Q25" s="28"/>
      <c r="R25" s="29"/>
      <c r="S25" s="29"/>
      <c r="T25" s="28"/>
      <c r="U25" s="28"/>
      <c r="V25" s="28"/>
      <c r="W25" s="28"/>
      <c r="X25" s="28"/>
      <c r="Y25" s="28"/>
      <c r="Z25" s="28"/>
      <c r="AA25" s="28"/>
      <c r="AB25" s="28"/>
      <c r="AC25" s="28"/>
      <c r="AD25" s="28"/>
      <c r="AE25" s="28"/>
      <c r="AF25" s="28"/>
      <c r="AG25" s="28"/>
      <c r="AH25" s="28"/>
      <c r="AI25" s="28"/>
      <c r="AJ25" s="28"/>
      <c r="AK25" s="28"/>
      <c r="AL25" s="28"/>
      <c r="AM25" s="29"/>
      <c r="AN25" s="28"/>
      <c r="AO25" s="29"/>
      <c r="AP25" s="28"/>
      <c r="AQ25" s="28"/>
      <c r="AR25" s="28"/>
      <c r="AS25" s="28"/>
      <c r="AT25" s="28"/>
      <c r="AU25" s="28"/>
      <c r="AV25" s="28"/>
      <c r="AW25" s="28"/>
      <c r="AX25" s="28"/>
      <c r="AY25" s="28"/>
      <c r="AZ25" s="28"/>
      <c r="BA25" s="28"/>
      <c r="BB25" s="28"/>
      <c r="BC25" s="29"/>
      <c r="BD25" s="28"/>
    </row>
    <row r="26" spans="1:56" s="32" customFormat="1" ht="28" customHeight="1" x14ac:dyDescent="0.35">
      <c r="A26" s="42" t="s">
        <v>99</v>
      </c>
      <c r="B26" s="43">
        <v>54.310112271161756</v>
      </c>
      <c r="C26" s="43">
        <v>32.7189729962179</v>
      </c>
      <c r="D26" s="43">
        <v>31.328962253279457</v>
      </c>
      <c r="E26" s="44">
        <f t="shared" si="0"/>
        <v>118.35804752065911</v>
      </c>
      <c r="F26" s="26"/>
      <c r="G26" s="30"/>
      <c r="H26" s="30"/>
      <c r="I26" s="30"/>
      <c r="J26" s="30"/>
      <c r="K26" s="30"/>
      <c r="L26" s="30"/>
      <c r="M26" s="30"/>
      <c r="N26" s="30"/>
      <c r="O26" s="30"/>
      <c r="P26" s="30"/>
      <c r="Q26" s="30"/>
      <c r="R26" s="30"/>
      <c r="S26" s="30"/>
      <c r="T26" s="30"/>
      <c r="U26" s="30"/>
      <c r="V26" s="30"/>
      <c r="W26" s="30"/>
      <c r="X26" s="30"/>
      <c r="Y26" s="30"/>
      <c r="Z26" s="30"/>
      <c r="AA26" s="30"/>
      <c r="AB26" s="30"/>
      <c r="AC26" s="30"/>
      <c r="AD26" s="30"/>
      <c r="AE26" s="30"/>
      <c r="AF26" s="30"/>
      <c r="AG26" s="30"/>
      <c r="AH26" s="30"/>
      <c r="AI26" s="30"/>
      <c r="AJ26" s="30"/>
      <c r="AK26" s="30"/>
      <c r="AL26" s="30"/>
      <c r="AM26" s="30"/>
      <c r="AN26" s="30"/>
      <c r="AO26" s="30"/>
      <c r="AP26" s="30"/>
      <c r="AQ26" s="30"/>
      <c r="AR26" s="30"/>
      <c r="AS26" s="30"/>
      <c r="AT26" s="30"/>
      <c r="AU26" s="30"/>
      <c r="AV26" s="30"/>
      <c r="AW26" s="30"/>
      <c r="AX26" s="30"/>
      <c r="AY26" s="30"/>
      <c r="AZ26" s="30"/>
      <c r="BA26" s="30"/>
      <c r="BB26" s="30"/>
      <c r="BC26" s="31"/>
      <c r="BD26" s="30"/>
    </row>
    <row r="27" spans="1:56" ht="28" customHeight="1" x14ac:dyDescent="0.35">
      <c r="A27" s="45" t="s">
        <v>100</v>
      </c>
      <c r="B27" s="46">
        <v>10.819531783093993</v>
      </c>
      <c r="C27" s="46">
        <v>6.9978382138979782</v>
      </c>
      <c r="D27" s="46">
        <v>7.0565498341337545</v>
      </c>
      <c r="E27" s="44">
        <f t="shared" si="0"/>
        <v>24.873919831125725</v>
      </c>
      <c r="F27" s="26"/>
      <c r="G27" s="33"/>
      <c r="H27" s="33"/>
      <c r="I27" s="33"/>
      <c r="J27" s="33"/>
      <c r="K27" s="33"/>
      <c r="L27" s="33"/>
      <c r="M27" s="33"/>
      <c r="N27" s="33"/>
      <c r="O27" s="33"/>
      <c r="P27" s="33"/>
      <c r="Q27" s="33"/>
      <c r="R27" s="33"/>
      <c r="S27" s="33"/>
      <c r="T27" s="33"/>
      <c r="U27" s="33"/>
      <c r="V27" s="33"/>
      <c r="W27" s="33"/>
      <c r="X27" s="33"/>
      <c r="Y27" s="33"/>
      <c r="Z27" s="33"/>
      <c r="AA27" s="33"/>
      <c r="AB27" s="33"/>
    </row>
    <row r="28" spans="1:56" ht="28" customHeight="1" x14ac:dyDescent="0.35">
      <c r="A28" s="42" t="s">
        <v>101</v>
      </c>
      <c r="B28" s="43">
        <v>113.29966984463329</v>
      </c>
      <c r="C28" s="43">
        <v>82.402842766452238</v>
      </c>
      <c r="D28" s="43">
        <v>72.531552168333974</v>
      </c>
      <c r="E28" s="44">
        <f t="shared" si="0"/>
        <v>268.2340647794195</v>
      </c>
      <c r="F28" s="26"/>
      <c r="G28" s="33"/>
      <c r="H28" s="33"/>
      <c r="I28" s="33"/>
      <c r="J28" s="33"/>
      <c r="K28" s="33"/>
      <c r="L28" s="33"/>
      <c r="M28" s="33"/>
      <c r="N28" s="33"/>
      <c r="O28" s="33"/>
      <c r="P28" s="33"/>
      <c r="Q28" s="33"/>
      <c r="R28" s="33"/>
      <c r="S28" s="33"/>
      <c r="T28" s="33"/>
      <c r="U28" s="33"/>
      <c r="V28" s="33"/>
      <c r="W28" s="33"/>
      <c r="X28" s="33"/>
      <c r="Y28" s="33"/>
      <c r="Z28" s="33"/>
      <c r="AA28" s="33"/>
      <c r="AB28" s="33"/>
    </row>
    <row r="29" spans="1:56" ht="28" customHeight="1" x14ac:dyDescent="0.35">
      <c r="A29" s="39" t="s">
        <v>102</v>
      </c>
      <c r="B29" s="40">
        <v>436.06051527204386</v>
      </c>
      <c r="C29" s="40">
        <v>301.7869144371391</v>
      </c>
      <c r="D29" s="40">
        <v>243.85365314682917</v>
      </c>
      <c r="E29" s="41">
        <f t="shared" si="0"/>
        <v>981.70108285601214</v>
      </c>
      <c r="F29" s="26"/>
    </row>
    <row r="30" spans="1:56" ht="28" customHeight="1" x14ac:dyDescent="0.35">
      <c r="A30" s="42" t="s">
        <v>103</v>
      </c>
      <c r="B30" s="43">
        <v>67.707718583808514</v>
      </c>
      <c r="C30" s="43">
        <v>69.09497329689566</v>
      </c>
      <c r="D30" s="43">
        <v>70.037357536565651</v>
      </c>
      <c r="E30" s="44">
        <f t="shared" si="0"/>
        <v>206.84004941726982</v>
      </c>
      <c r="F30" s="26"/>
      <c r="G30" s="28"/>
      <c r="H30" s="28"/>
      <c r="I30" s="28"/>
      <c r="J30" s="28"/>
      <c r="K30" s="29"/>
      <c r="L30" s="28"/>
      <c r="M30" s="28"/>
      <c r="N30" s="28"/>
      <c r="O30" s="28"/>
      <c r="P30" s="28"/>
      <c r="Q30" s="28"/>
      <c r="R30" s="29"/>
      <c r="S30" s="29"/>
      <c r="T30" s="28"/>
      <c r="U30" s="28"/>
      <c r="V30" s="28"/>
      <c r="W30" s="28"/>
      <c r="X30" s="28"/>
      <c r="Y30" s="28"/>
      <c r="Z30" s="28"/>
      <c r="AA30" s="28"/>
      <c r="AB30" s="28"/>
      <c r="AC30" s="28"/>
      <c r="AD30" s="28"/>
      <c r="AE30" s="28"/>
      <c r="AF30" s="28"/>
      <c r="AG30" s="28"/>
      <c r="AH30" s="28"/>
      <c r="AI30" s="28"/>
      <c r="AJ30" s="28"/>
      <c r="AK30" s="28"/>
      <c r="AL30" s="28"/>
      <c r="AM30" s="29"/>
      <c r="AN30" s="28"/>
      <c r="AO30" s="29"/>
      <c r="AP30" s="28"/>
      <c r="AQ30" s="28"/>
      <c r="AR30" s="28"/>
      <c r="AS30" s="28"/>
      <c r="AT30" s="28"/>
      <c r="AU30" s="28"/>
      <c r="AV30" s="28"/>
      <c r="AW30" s="28"/>
      <c r="AX30" s="28"/>
      <c r="AY30" s="28"/>
      <c r="AZ30" s="28"/>
      <c r="BA30" s="28"/>
      <c r="BB30" s="28"/>
      <c r="BC30" s="29"/>
      <c r="BD30" s="28"/>
    </row>
    <row r="31" spans="1:56" ht="28" customHeight="1" x14ac:dyDescent="0.35">
      <c r="A31" s="45" t="s">
        <v>104</v>
      </c>
      <c r="B31" s="46">
        <v>611.87183861865742</v>
      </c>
      <c r="C31" s="46">
        <v>497.85691204780414</v>
      </c>
      <c r="D31" s="46">
        <v>444.04430746062462</v>
      </c>
      <c r="E31" s="44">
        <f t="shared" si="0"/>
        <v>1553.7730581270862</v>
      </c>
      <c r="F31" s="26"/>
      <c r="G31" s="28"/>
      <c r="H31" s="28"/>
      <c r="I31" s="28"/>
      <c r="J31" s="28"/>
      <c r="K31" s="29"/>
      <c r="L31" s="28"/>
      <c r="M31" s="28"/>
      <c r="N31" s="28"/>
      <c r="O31" s="28"/>
      <c r="P31" s="28"/>
      <c r="Q31" s="28"/>
      <c r="R31" s="29"/>
      <c r="S31" s="29"/>
      <c r="T31" s="28"/>
      <c r="U31" s="28"/>
      <c r="V31" s="28"/>
      <c r="W31" s="28"/>
      <c r="X31" s="28"/>
      <c r="Y31" s="28"/>
      <c r="Z31" s="28"/>
      <c r="AA31" s="28"/>
      <c r="AB31" s="28"/>
      <c r="AC31" s="28"/>
      <c r="AD31" s="28"/>
      <c r="AE31" s="28"/>
      <c r="AF31" s="28"/>
      <c r="AG31" s="28"/>
      <c r="AH31" s="28"/>
      <c r="AI31" s="28"/>
      <c r="AJ31" s="28"/>
      <c r="AK31" s="28"/>
      <c r="AL31" s="28"/>
      <c r="AM31" s="29"/>
      <c r="AN31" s="28"/>
      <c r="AO31" s="29"/>
      <c r="AP31" s="28"/>
      <c r="AQ31" s="28"/>
      <c r="AR31" s="28"/>
      <c r="AS31" s="28"/>
      <c r="AT31" s="28"/>
      <c r="AU31" s="28"/>
      <c r="AV31" s="28"/>
      <c r="AW31" s="28"/>
      <c r="AX31" s="28"/>
      <c r="AY31" s="28"/>
      <c r="AZ31" s="28"/>
      <c r="BA31" s="28"/>
      <c r="BB31" s="28"/>
      <c r="BC31" s="29"/>
      <c r="BD31" s="28"/>
    </row>
    <row r="32" spans="1:56" s="32" customFormat="1" ht="28" customHeight="1" x14ac:dyDescent="0.35">
      <c r="A32" s="42" t="s">
        <v>105</v>
      </c>
      <c r="B32" s="43">
        <v>240.14586279438231</v>
      </c>
      <c r="C32" s="43">
        <v>180.65584882478765</v>
      </c>
      <c r="D32" s="43">
        <v>163.40509723904029</v>
      </c>
      <c r="E32" s="44">
        <f t="shared" si="0"/>
        <v>584.20680885821025</v>
      </c>
      <c r="F32" s="26"/>
      <c r="G32" s="30"/>
      <c r="H32" s="30"/>
      <c r="I32" s="30"/>
      <c r="J32" s="30"/>
      <c r="K32" s="30"/>
      <c r="L32" s="30"/>
      <c r="M32" s="30"/>
      <c r="N32" s="30"/>
      <c r="O32" s="30"/>
      <c r="P32" s="30"/>
      <c r="Q32" s="30"/>
      <c r="R32" s="30"/>
      <c r="S32" s="30"/>
      <c r="T32" s="30"/>
      <c r="U32" s="30"/>
      <c r="V32" s="30"/>
      <c r="W32" s="30"/>
      <c r="X32" s="30"/>
      <c r="Y32" s="30"/>
      <c r="Z32" s="30"/>
      <c r="AA32" s="30"/>
      <c r="AB32" s="30"/>
      <c r="AC32" s="30"/>
      <c r="AD32" s="30"/>
      <c r="AE32" s="30"/>
      <c r="AF32" s="30"/>
      <c r="AG32" s="30"/>
      <c r="AH32" s="30"/>
      <c r="AI32" s="30"/>
      <c r="AJ32" s="30"/>
      <c r="AK32" s="30"/>
      <c r="AL32" s="30"/>
      <c r="AM32" s="30"/>
      <c r="AN32" s="30"/>
      <c r="AO32" s="30"/>
      <c r="AP32" s="30"/>
      <c r="AQ32" s="30"/>
      <c r="AR32" s="30"/>
      <c r="AS32" s="30"/>
      <c r="AT32" s="30"/>
      <c r="AU32" s="30"/>
      <c r="AV32" s="30"/>
      <c r="AW32" s="30"/>
      <c r="AX32" s="30"/>
      <c r="AY32" s="30"/>
      <c r="AZ32" s="30"/>
      <c r="BA32" s="30"/>
      <c r="BB32" s="30"/>
      <c r="BC32" s="31"/>
      <c r="BD32" s="30"/>
    </row>
    <row r="33" spans="1:56" ht="28" customHeight="1" x14ac:dyDescent="0.35">
      <c r="A33" s="45" t="s">
        <v>106</v>
      </c>
      <c r="B33" s="46">
        <v>323.29105625118814</v>
      </c>
      <c r="C33" s="46">
        <v>250.09069047996013</v>
      </c>
      <c r="D33" s="46">
        <v>227.0627458880474</v>
      </c>
      <c r="E33" s="44">
        <f t="shared" si="0"/>
        <v>800.44449261919567</v>
      </c>
      <c r="F33" s="26"/>
      <c r="G33" s="33"/>
      <c r="H33" s="33"/>
      <c r="I33" s="33"/>
      <c r="J33" s="33"/>
      <c r="K33" s="33"/>
      <c r="L33" s="33"/>
      <c r="M33" s="33"/>
      <c r="N33" s="33"/>
      <c r="O33" s="33"/>
      <c r="P33" s="33"/>
      <c r="Q33" s="33"/>
      <c r="R33" s="33"/>
      <c r="S33" s="33"/>
      <c r="T33" s="33"/>
      <c r="U33" s="33"/>
      <c r="V33" s="33"/>
      <c r="W33" s="33"/>
      <c r="X33" s="33"/>
      <c r="Y33" s="33"/>
      <c r="Z33" s="33"/>
      <c r="AA33" s="33"/>
      <c r="AB33" s="33"/>
    </row>
    <row r="34" spans="1:56" ht="28" customHeight="1" x14ac:dyDescent="0.35">
      <c r="A34" s="42" t="s">
        <v>107</v>
      </c>
      <c r="B34" s="43">
        <v>508.3364214924618</v>
      </c>
      <c r="C34" s="43">
        <v>394.63316674292719</v>
      </c>
      <c r="D34" s="43">
        <v>353.02865338779952</v>
      </c>
      <c r="E34" s="44">
        <f t="shared" si="0"/>
        <v>1255.9982416231885</v>
      </c>
      <c r="F34" s="26"/>
      <c r="G34" s="33"/>
      <c r="H34" s="33"/>
      <c r="I34" s="33"/>
      <c r="J34" s="33"/>
      <c r="K34" s="33"/>
      <c r="L34" s="33"/>
      <c r="M34" s="33"/>
      <c r="N34" s="33"/>
      <c r="O34" s="33"/>
      <c r="P34" s="33"/>
      <c r="Q34" s="33"/>
      <c r="R34" s="33"/>
      <c r="S34" s="33"/>
      <c r="T34" s="33"/>
      <c r="U34" s="33"/>
      <c r="V34" s="33"/>
      <c r="W34" s="33"/>
      <c r="X34" s="33"/>
      <c r="Y34" s="33"/>
      <c r="Z34" s="33"/>
      <c r="AA34" s="33"/>
      <c r="AB34" s="33"/>
    </row>
    <row r="35" spans="1:56" ht="28" customHeight="1" x14ac:dyDescent="0.35">
      <c r="A35" s="45" t="s">
        <v>108</v>
      </c>
      <c r="B35" s="46">
        <v>191.82371251042287</v>
      </c>
      <c r="C35" s="46">
        <v>153.89248753037202</v>
      </c>
      <c r="D35" s="46">
        <v>140.63798960111649</v>
      </c>
      <c r="E35" s="44">
        <f t="shared" si="0"/>
        <v>486.35418964191138</v>
      </c>
      <c r="F35" s="26"/>
      <c r="G35" s="33"/>
      <c r="H35" s="33"/>
      <c r="I35" s="33"/>
      <c r="J35" s="33"/>
      <c r="K35" s="33"/>
      <c r="L35" s="33"/>
      <c r="M35" s="33"/>
      <c r="N35" s="33"/>
      <c r="O35" s="33"/>
      <c r="P35" s="33"/>
      <c r="Q35" s="33"/>
      <c r="R35" s="33"/>
      <c r="S35" s="33"/>
      <c r="T35" s="33"/>
      <c r="U35" s="33"/>
      <c r="V35" s="33"/>
      <c r="W35" s="33"/>
      <c r="X35" s="33"/>
      <c r="Y35" s="33"/>
      <c r="Z35" s="33"/>
      <c r="AA35" s="33"/>
      <c r="AB35" s="33"/>
    </row>
    <row r="36" spans="1:56" ht="28" customHeight="1" x14ac:dyDescent="0.35">
      <c r="A36" s="42" t="s">
        <v>109</v>
      </c>
      <c r="B36" s="43">
        <v>287.96617560641425</v>
      </c>
      <c r="C36" s="43">
        <v>206.57252934769144</v>
      </c>
      <c r="D36" s="43">
        <v>178.07554026339312</v>
      </c>
      <c r="E36" s="44">
        <f t="shared" si="0"/>
        <v>672.61424521749882</v>
      </c>
      <c r="F36" s="26"/>
    </row>
    <row r="37" spans="1:56" ht="28" customHeight="1" x14ac:dyDescent="0.35">
      <c r="A37" s="45" t="s">
        <v>110</v>
      </c>
      <c r="B37" s="46">
        <v>236.87153234614391</v>
      </c>
      <c r="C37" s="46">
        <v>147.37219022997704</v>
      </c>
      <c r="D37" s="46">
        <v>139.85385338775893</v>
      </c>
      <c r="E37" s="44">
        <f t="shared" si="0"/>
        <v>524.09757596387988</v>
      </c>
      <c r="F37" s="26"/>
      <c r="G37" s="28"/>
      <c r="H37" s="28"/>
      <c r="I37" s="28"/>
      <c r="J37" s="28"/>
      <c r="K37" s="29"/>
      <c r="L37" s="28"/>
      <c r="M37" s="28"/>
      <c r="N37" s="28"/>
      <c r="O37" s="28"/>
      <c r="P37" s="28"/>
      <c r="Q37" s="28"/>
      <c r="R37" s="29"/>
      <c r="S37" s="29"/>
      <c r="T37" s="28"/>
      <c r="U37" s="28"/>
      <c r="V37" s="28"/>
      <c r="W37" s="28"/>
      <c r="X37" s="28"/>
      <c r="Y37" s="28"/>
      <c r="Z37" s="28"/>
      <c r="AA37" s="28"/>
      <c r="AB37" s="28"/>
      <c r="AC37" s="28"/>
      <c r="AD37" s="28"/>
      <c r="AE37" s="28"/>
      <c r="AF37" s="28"/>
      <c r="AG37" s="28"/>
      <c r="AH37" s="28"/>
      <c r="AI37" s="28"/>
      <c r="AJ37" s="28"/>
      <c r="AK37" s="28"/>
      <c r="AL37" s="28"/>
      <c r="AM37" s="29"/>
      <c r="AN37" s="28"/>
      <c r="AO37" s="29"/>
      <c r="AP37" s="28"/>
      <c r="AQ37" s="28"/>
      <c r="AR37" s="28"/>
      <c r="AS37" s="28"/>
      <c r="AT37" s="28"/>
      <c r="AU37" s="28"/>
      <c r="AV37" s="28"/>
      <c r="AW37" s="28"/>
      <c r="AX37" s="28"/>
      <c r="AY37" s="28"/>
      <c r="AZ37" s="28"/>
      <c r="BA37" s="28"/>
      <c r="BB37" s="28"/>
      <c r="BC37" s="29"/>
      <c r="BD37" s="28"/>
    </row>
    <row r="38" spans="1:56" ht="28" customHeight="1" x14ac:dyDescent="0.35">
      <c r="A38" s="42" t="s">
        <v>111</v>
      </c>
      <c r="B38" s="43">
        <v>169.99001702758324</v>
      </c>
      <c r="C38" s="43">
        <v>122.51554478830849</v>
      </c>
      <c r="D38" s="43">
        <v>115.51555375873238</v>
      </c>
      <c r="E38" s="44">
        <f t="shared" si="0"/>
        <v>408.0211155746241</v>
      </c>
      <c r="F38" s="26"/>
      <c r="G38" s="28"/>
      <c r="H38" s="28"/>
      <c r="I38" s="28"/>
      <c r="J38" s="28"/>
      <c r="K38" s="29"/>
      <c r="L38" s="28"/>
      <c r="M38" s="28"/>
      <c r="N38" s="28"/>
      <c r="O38" s="28"/>
      <c r="P38" s="28"/>
      <c r="Q38" s="28"/>
      <c r="R38" s="29"/>
      <c r="S38" s="29"/>
      <c r="T38" s="28"/>
      <c r="U38" s="28"/>
      <c r="V38" s="28"/>
      <c r="W38" s="28"/>
      <c r="X38" s="28"/>
      <c r="Y38" s="28"/>
      <c r="Z38" s="28"/>
      <c r="AA38" s="28"/>
      <c r="AB38" s="28"/>
      <c r="AC38" s="28"/>
      <c r="AD38" s="28"/>
      <c r="AE38" s="28"/>
      <c r="AF38" s="28"/>
      <c r="AG38" s="28"/>
      <c r="AH38" s="28"/>
      <c r="AI38" s="28"/>
      <c r="AJ38" s="28"/>
      <c r="AK38" s="28"/>
      <c r="AL38" s="28"/>
      <c r="AM38" s="29"/>
      <c r="AN38" s="28"/>
      <c r="AO38" s="29"/>
      <c r="AP38" s="28"/>
      <c r="AQ38" s="28"/>
      <c r="AR38" s="28"/>
      <c r="AS38" s="28"/>
      <c r="AT38" s="28"/>
      <c r="AU38" s="28"/>
      <c r="AV38" s="28"/>
      <c r="AW38" s="28"/>
      <c r="AX38" s="28"/>
      <c r="AY38" s="28"/>
      <c r="AZ38" s="28"/>
      <c r="BA38" s="28"/>
      <c r="BB38" s="28"/>
      <c r="BC38" s="29"/>
      <c r="BD38" s="28"/>
    </row>
    <row r="39" spans="1:56" ht="28" customHeight="1" x14ac:dyDescent="0.35">
      <c r="A39" s="45" t="s">
        <v>112</v>
      </c>
      <c r="B39" s="46">
        <v>30.151767242275866</v>
      </c>
      <c r="C39" s="46">
        <v>26.322567278195265</v>
      </c>
      <c r="D39" s="46">
        <v>28.394243694970015</v>
      </c>
      <c r="E39" s="44">
        <f t="shared" si="0"/>
        <v>84.868578215441147</v>
      </c>
      <c r="F39" s="26"/>
      <c r="G39" s="28"/>
      <c r="H39" s="28"/>
      <c r="I39" s="28"/>
      <c r="J39" s="28"/>
      <c r="K39" s="29"/>
      <c r="L39" s="28"/>
      <c r="M39" s="28"/>
      <c r="N39" s="28"/>
      <c r="O39" s="28"/>
      <c r="P39" s="28"/>
      <c r="Q39" s="28"/>
      <c r="R39" s="29"/>
      <c r="S39" s="29"/>
      <c r="T39" s="28"/>
      <c r="U39" s="28"/>
      <c r="V39" s="28"/>
      <c r="W39" s="28"/>
      <c r="X39" s="28"/>
      <c r="Y39" s="28"/>
      <c r="Z39" s="28"/>
      <c r="AA39" s="28"/>
      <c r="AB39" s="28"/>
      <c r="AC39" s="28"/>
      <c r="AD39" s="28"/>
      <c r="AE39" s="28"/>
      <c r="AF39" s="28"/>
      <c r="AG39" s="28"/>
      <c r="AH39" s="28"/>
      <c r="AI39" s="28"/>
      <c r="AJ39" s="28"/>
      <c r="AK39" s="28"/>
      <c r="AL39" s="28"/>
      <c r="AM39" s="29"/>
      <c r="AN39" s="28"/>
      <c r="AO39" s="29"/>
      <c r="AP39" s="28"/>
      <c r="AQ39" s="28"/>
      <c r="AR39" s="28"/>
      <c r="AS39" s="28"/>
      <c r="AT39" s="28"/>
      <c r="AU39" s="28"/>
      <c r="AV39" s="28"/>
      <c r="AW39" s="28"/>
      <c r="AX39" s="28"/>
      <c r="AY39" s="28"/>
      <c r="AZ39" s="28"/>
      <c r="BA39" s="28"/>
      <c r="BB39" s="28"/>
      <c r="BC39" s="29"/>
      <c r="BD39" s="28"/>
    </row>
    <row r="40" spans="1:56" ht="28" customHeight="1" x14ac:dyDescent="0.35">
      <c r="A40" s="42" t="s">
        <v>113</v>
      </c>
      <c r="B40" s="43">
        <v>50.022857215396158</v>
      </c>
      <c r="C40" s="43">
        <v>36.028956690946615</v>
      </c>
      <c r="D40" s="43">
        <v>30.138649355986672</v>
      </c>
      <c r="E40" s="44">
        <f t="shared" si="0"/>
        <v>116.19046326232944</v>
      </c>
      <c r="F40" s="26"/>
      <c r="G40" s="28"/>
      <c r="H40" s="28"/>
      <c r="I40" s="28"/>
      <c r="J40" s="28"/>
      <c r="K40" s="29"/>
      <c r="L40" s="28"/>
      <c r="M40" s="28"/>
      <c r="N40" s="28"/>
      <c r="O40" s="28"/>
      <c r="P40" s="28"/>
      <c r="Q40" s="28"/>
      <c r="R40" s="29"/>
      <c r="S40" s="29"/>
      <c r="T40" s="28"/>
      <c r="U40" s="28"/>
      <c r="V40" s="28"/>
      <c r="W40" s="28"/>
      <c r="X40" s="28"/>
      <c r="Y40" s="28"/>
      <c r="Z40" s="28"/>
      <c r="AA40" s="28"/>
      <c r="AB40" s="28"/>
      <c r="AC40" s="28"/>
      <c r="AD40" s="28"/>
      <c r="AE40" s="28"/>
      <c r="AF40" s="28"/>
      <c r="AG40" s="28"/>
      <c r="AH40" s="28"/>
      <c r="AI40" s="28"/>
      <c r="AJ40" s="28"/>
      <c r="AK40" s="28"/>
      <c r="AL40" s="28"/>
      <c r="AM40" s="29"/>
      <c r="AN40" s="28"/>
      <c r="AO40" s="29"/>
      <c r="AP40" s="28"/>
      <c r="AQ40" s="28"/>
      <c r="AR40" s="28"/>
      <c r="AS40" s="28"/>
      <c r="AT40" s="28"/>
      <c r="AU40" s="28"/>
      <c r="AV40" s="28"/>
      <c r="AW40" s="28"/>
      <c r="AX40" s="28"/>
      <c r="AY40" s="28"/>
      <c r="AZ40" s="28"/>
      <c r="BA40" s="28"/>
      <c r="BB40" s="28"/>
      <c r="BC40" s="29"/>
      <c r="BD40" s="28"/>
    </row>
    <row r="41" spans="1:56" ht="28" customHeight="1" thickBot="1" x14ac:dyDescent="0.4">
      <c r="A41" s="51" t="s">
        <v>114</v>
      </c>
      <c r="B41" s="52">
        <v>36.985807776066679</v>
      </c>
      <c r="C41" s="52">
        <v>24.34086412665738</v>
      </c>
      <c r="D41" s="52">
        <v>21.290663324434661</v>
      </c>
      <c r="E41" s="50">
        <f t="shared" si="0"/>
        <v>82.617335227158719</v>
      </c>
      <c r="F41" s="26"/>
      <c r="G41" s="28"/>
      <c r="H41" s="28"/>
      <c r="I41" s="28"/>
      <c r="J41" s="28"/>
      <c r="K41" s="29"/>
      <c r="L41" s="28"/>
      <c r="M41" s="28"/>
      <c r="N41" s="28"/>
      <c r="O41" s="28"/>
      <c r="P41" s="28"/>
      <c r="Q41" s="28"/>
      <c r="R41" s="29"/>
      <c r="S41" s="29"/>
      <c r="T41" s="28"/>
      <c r="U41" s="28"/>
      <c r="V41" s="28"/>
      <c r="W41" s="28"/>
      <c r="X41" s="28"/>
      <c r="Y41" s="28"/>
      <c r="Z41" s="28"/>
      <c r="AA41" s="28"/>
      <c r="AB41" s="28"/>
      <c r="AC41" s="28"/>
      <c r="AD41" s="28"/>
      <c r="AE41" s="28"/>
      <c r="AF41" s="28"/>
      <c r="AG41" s="28"/>
      <c r="AH41" s="28"/>
      <c r="AI41" s="28"/>
      <c r="AJ41" s="28"/>
      <c r="AK41" s="28"/>
      <c r="AL41" s="28"/>
      <c r="AM41" s="29"/>
      <c r="AN41" s="28"/>
      <c r="AO41" s="29"/>
      <c r="AP41" s="28"/>
      <c r="AQ41" s="28"/>
      <c r="AR41" s="28"/>
      <c r="AS41" s="28"/>
      <c r="AT41" s="28"/>
      <c r="AU41" s="28"/>
      <c r="AV41" s="28"/>
      <c r="AW41" s="28"/>
      <c r="AX41" s="28"/>
      <c r="AY41" s="28"/>
      <c r="AZ41" s="28"/>
      <c r="BA41" s="28"/>
      <c r="BB41" s="28"/>
      <c r="BC41" s="29"/>
      <c r="BD41" s="28"/>
    </row>
    <row r="42" spans="1:56" ht="28" customHeight="1" thickTop="1" thickBot="1" x14ac:dyDescent="0.4">
      <c r="A42" s="55" t="s">
        <v>152</v>
      </c>
      <c r="B42" s="56">
        <v>884.74130058845913</v>
      </c>
      <c r="C42" s="56">
        <v>854.27051226396816</v>
      </c>
      <c r="D42" s="56">
        <v>829.59940747027485</v>
      </c>
      <c r="E42" s="57">
        <f t="shared" si="0"/>
        <v>2568.6112203227021</v>
      </c>
      <c r="F42" s="26"/>
      <c r="G42" s="28"/>
      <c r="H42" s="28"/>
      <c r="I42" s="28"/>
      <c r="J42" s="28"/>
      <c r="K42" s="29"/>
      <c r="L42" s="28"/>
      <c r="M42" s="28"/>
      <c r="N42" s="28"/>
      <c r="O42" s="28"/>
      <c r="P42" s="28"/>
      <c r="Q42" s="28"/>
      <c r="R42" s="29"/>
      <c r="S42" s="29"/>
      <c r="T42" s="28"/>
      <c r="U42" s="28"/>
      <c r="V42" s="28"/>
      <c r="W42" s="28"/>
      <c r="X42" s="28"/>
      <c r="Y42" s="28"/>
      <c r="Z42" s="28"/>
      <c r="AA42" s="28"/>
      <c r="AB42" s="28"/>
      <c r="AC42" s="28"/>
      <c r="AD42" s="28"/>
      <c r="AE42" s="28"/>
      <c r="AF42" s="28"/>
      <c r="AG42" s="28"/>
      <c r="AH42" s="28"/>
      <c r="AI42" s="28"/>
      <c r="AJ42" s="28"/>
      <c r="AK42" s="28"/>
      <c r="AL42" s="28"/>
      <c r="AM42" s="29"/>
      <c r="AN42" s="28"/>
      <c r="AO42" s="29"/>
      <c r="AP42" s="28"/>
      <c r="AQ42" s="28"/>
      <c r="AR42" s="28"/>
      <c r="AS42" s="28"/>
      <c r="AT42" s="28"/>
      <c r="AU42" s="28"/>
      <c r="AV42" s="28"/>
      <c r="AW42" s="28"/>
      <c r="AX42" s="28"/>
      <c r="AY42" s="28"/>
      <c r="AZ42" s="28"/>
      <c r="BA42" s="28"/>
      <c r="BB42" s="28"/>
      <c r="BC42" s="29"/>
      <c r="BD42" s="28"/>
    </row>
    <row r="43" spans="1:56" ht="28" customHeight="1" thickTop="1" thickBot="1" x14ac:dyDescent="0.4">
      <c r="A43" s="53" t="s">
        <v>7</v>
      </c>
      <c r="B43" s="54">
        <f t="shared" ref="B43:D43" si="1">SUM(B5:B42)</f>
        <v>7324.7051584258097</v>
      </c>
      <c r="C43" s="54">
        <f t="shared" si="1"/>
        <v>5538.5726335563058</v>
      </c>
      <c r="D43" s="54">
        <f t="shared" si="1"/>
        <v>4890.4427888414666</v>
      </c>
      <c r="E43" s="57">
        <f t="shared" si="0"/>
        <v>17753.720580823581</v>
      </c>
      <c r="F43" s="26"/>
      <c r="G43" s="28"/>
      <c r="H43" s="28"/>
      <c r="I43" s="28"/>
      <c r="J43" s="28"/>
      <c r="K43" s="29"/>
      <c r="L43" s="28"/>
      <c r="M43" s="28"/>
      <c r="N43" s="28"/>
      <c r="O43" s="28"/>
      <c r="P43" s="28"/>
      <c r="Q43" s="28"/>
      <c r="R43" s="29"/>
      <c r="S43" s="29"/>
      <c r="T43" s="28"/>
      <c r="U43" s="28"/>
      <c r="V43" s="28"/>
      <c r="W43" s="28"/>
      <c r="X43" s="28"/>
      <c r="Y43" s="28"/>
      <c r="Z43" s="28"/>
      <c r="AA43" s="28"/>
      <c r="AB43" s="28"/>
      <c r="AC43" s="28"/>
      <c r="AD43" s="28"/>
      <c r="AE43" s="28"/>
      <c r="AF43" s="28"/>
      <c r="AG43" s="28"/>
      <c r="AH43" s="28"/>
      <c r="AI43" s="28"/>
      <c r="AJ43" s="28"/>
      <c r="AK43" s="28"/>
      <c r="AL43" s="28"/>
      <c r="AM43" s="29"/>
      <c r="AN43" s="28"/>
      <c r="AO43" s="29"/>
      <c r="AP43" s="28"/>
      <c r="AQ43" s="28"/>
      <c r="AR43" s="28"/>
      <c r="AS43" s="28"/>
      <c r="AT43" s="28"/>
      <c r="AU43" s="28"/>
      <c r="AV43" s="28"/>
      <c r="AW43" s="28"/>
      <c r="AX43" s="28"/>
      <c r="AY43" s="28"/>
      <c r="AZ43" s="28"/>
      <c r="BA43" s="28"/>
      <c r="BB43" s="28"/>
      <c r="BC43" s="29"/>
      <c r="BD43" s="28"/>
    </row>
    <row r="44" spans="1:56" ht="26.25" customHeight="1" thickTop="1" x14ac:dyDescent="0.35">
      <c r="A44" s="22" t="s">
        <v>158</v>
      </c>
      <c r="B44" s="34"/>
      <c r="C44" s="35"/>
      <c r="D44" s="35"/>
      <c r="E44" s="35"/>
      <c r="F44" s="35"/>
      <c r="G44" s="35"/>
    </row>
    <row r="45" spans="1:56" ht="26.25" customHeight="1" x14ac:dyDescent="0.35">
      <c r="A45" s="36"/>
      <c r="B45" s="122"/>
      <c r="C45" s="122"/>
      <c r="D45" s="122"/>
      <c r="E45" s="122"/>
      <c r="F45" s="31"/>
      <c r="G45" s="31"/>
    </row>
    <row r="46" spans="1:56" ht="26.25" customHeight="1" x14ac:dyDescent="0.35">
      <c r="A46" s="36"/>
      <c r="B46" s="34"/>
      <c r="C46" s="31"/>
      <c r="D46" s="31"/>
      <c r="E46" s="31"/>
      <c r="F46" s="31"/>
      <c r="G46" s="31"/>
    </row>
    <row r="47" spans="1:56" ht="26.25" customHeight="1" x14ac:dyDescent="0.35">
      <c r="A47" s="36"/>
      <c r="B47" s="2"/>
      <c r="C47" s="30"/>
      <c r="D47" s="30"/>
      <c r="E47" s="30"/>
      <c r="F47" s="30"/>
      <c r="G47" s="30"/>
    </row>
    <row r="48" spans="1:56" x14ac:dyDescent="0.35">
      <c r="A48" s="22"/>
    </row>
  </sheetData>
  <sheetProtection algorithmName="SHA-512" hashValue="IEMkFpS6ImumDRZfWRvOl5/mCGCl2Y8ekD6G8/GmkSfoVTUmXQSegzBj8grqwOxorFDySWBd/2kXwrRSgmg1DA==" saltValue="21yWxoA5g+bfw9GNrv5m6A==" spinCount="100000" sheet="1" objects="1" scenarios="1"/>
  <mergeCells count="2">
    <mergeCell ref="A3:A4"/>
    <mergeCell ref="B3:E3"/>
  </mergeCells>
  <pageMargins left="0.7" right="0.7" top="0.78740157499999996" bottom="0.78740157499999996" header="0.3" footer="0.3"/>
  <pageSetup paperSize="9" scale="37" orientation="portrait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>
    <pageSetUpPr fitToPage="1"/>
  </sheetPr>
  <dimension ref="A1:AH49"/>
  <sheetViews>
    <sheetView zoomScaleNormal="100" workbookViewId="0">
      <selection activeCell="H4" sqref="H4"/>
    </sheetView>
  </sheetViews>
  <sheetFormatPr baseColWidth="10" defaultColWidth="11.453125" defaultRowHeight="14.5" x14ac:dyDescent="0.35"/>
  <cols>
    <col min="1" max="1" width="61.1796875" style="23" customWidth="1"/>
    <col min="2" max="5" width="10.7265625" style="23" customWidth="1"/>
    <col min="6" max="7" width="12.26953125" style="23" customWidth="1"/>
    <col min="8" max="8" width="6.54296875" style="23" customWidth="1"/>
    <col min="9" max="9" width="11.1796875" style="23" customWidth="1"/>
    <col min="10" max="10" width="5.7265625" style="23" customWidth="1"/>
    <col min="11" max="11" width="5.81640625" style="23" customWidth="1"/>
    <col min="12" max="12" width="6.26953125" style="23" customWidth="1"/>
    <col min="13" max="13" width="9" style="23" customWidth="1"/>
    <col min="14" max="14" width="10.54296875" style="23" customWidth="1"/>
    <col min="15" max="15" width="6.81640625" style="23" customWidth="1"/>
    <col min="16" max="16" width="9.54296875" style="23" customWidth="1"/>
    <col min="17" max="17" width="5.7265625" style="23" customWidth="1"/>
    <col min="18" max="18" width="7" style="23" customWidth="1"/>
    <col min="19" max="19" width="6.54296875" style="23" customWidth="1"/>
    <col min="20" max="20" width="7.1796875" style="23" customWidth="1"/>
    <col min="21" max="21" width="5.453125" style="23" customWidth="1"/>
    <col min="22" max="22" width="6.7265625" style="23" customWidth="1"/>
    <col min="23" max="23" width="5.26953125" style="23" customWidth="1"/>
    <col min="24" max="24" width="7.1796875" style="23" customWidth="1"/>
    <col min="25" max="25" width="11.453125" style="23"/>
    <col min="26" max="26" width="8.1796875" style="23" customWidth="1"/>
    <col min="27" max="27" width="8" style="23" customWidth="1"/>
    <col min="28" max="28" width="6.7265625" style="23" customWidth="1"/>
    <col min="29" max="29" width="6.1796875" style="23" customWidth="1"/>
    <col min="30" max="30" width="11.453125" style="23"/>
    <col min="31" max="31" width="6" style="23" customWidth="1"/>
    <col min="32" max="32" width="11.453125" style="23"/>
    <col min="33" max="33" width="7.7265625" style="23" customWidth="1"/>
    <col min="34" max="34" width="6.453125" style="23" customWidth="1"/>
    <col min="35" max="35" width="6.54296875" style="23" customWidth="1"/>
    <col min="36" max="36" width="8.1796875" style="23" customWidth="1"/>
    <col min="37" max="16384" width="11.453125" style="23"/>
  </cols>
  <sheetData>
    <row r="1" spans="1:34" ht="18.5" x14ac:dyDescent="0.45">
      <c r="A1" s="4" t="s">
        <v>187</v>
      </c>
      <c r="B1" s="3"/>
    </row>
    <row r="2" spans="1:34" x14ac:dyDescent="0.35">
      <c r="B2" s="23" t="s">
        <v>20</v>
      </c>
    </row>
    <row r="3" spans="1:34" ht="15" customHeight="1" x14ac:dyDescent="0.35">
      <c r="A3" s="134" t="s">
        <v>29</v>
      </c>
      <c r="B3" s="123" t="s">
        <v>37</v>
      </c>
      <c r="C3" s="124"/>
      <c r="D3" s="124"/>
      <c r="E3" s="124"/>
      <c r="F3" s="65" t="s">
        <v>38</v>
      </c>
    </row>
    <row r="4" spans="1:34" ht="15" thickBot="1" x14ac:dyDescent="0.4">
      <c r="A4" s="135"/>
      <c r="B4" s="37">
        <v>2023</v>
      </c>
      <c r="C4" s="37">
        <v>2030</v>
      </c>
      <c r="D4" s="37">
        <v>2035</v>
      </c>
      <c r="E4" s="37">
        <v>2040</v>
      </c>
      <c r="F4" s="74" t="s">
        <v>184</v>
      </c>
      <c r="G4" s="24"/>
      <c r="H4" s="25"/>
      <c r="I4" s="25"/>
      <c r="J4" s="25"/>
      <c r="K4" s="25"/>
      <c r="L4" s="25"/>
      <c r="M4" s="25"/>
      <c r="N4" s="25"/>
      <c r="O4" s="25"/>
      <c r="P4" s="25"/>
      <c r="Q4" s="25"/>
      <c r="R4" s="25"/>
      <c r="S4" s="25"/>
      <c r="T4" s="25"/>
      <c r="U4" s="25"/>
      <c r="V4" s="25"/>
      <c r="W4" s="25"/>
      <c r="X4" s="25"/>
      <c r="Y4" s="25"/>
      <c r="Z4" s="25"/>
      <c r="AA4" s="25"/>
      <c r="AB4" s="25"/>
      <c r="AC4" s="25"/>
      <c r="AD4" s="25"/>
      <c r="AE4" s="25"/>
      <c r="AF4" s="25"/>
      <c r="AG4" s="25"/>
      <c r="AH4" s="1"/>
    </row>
    <row r="5" spans="1:34" s="27" customFormat="1" ht="28" customHeight="1" thickTop="1" x14ac:dyDescent="0.35">
      <c r="A5" s="39" t="s">
        <v>115</v>
      </c>
      <c r="B5" s="40">
        <v>17.138947647467621</v>
      </c>
      <c r="C5" s="40">
        <f>B5+'2.2.1'!B5+'2.2.2'!B5-'2.2.3'!B5</f>
        <v>19.972095731126075</v>
      </c>
      <c r="D5" s="40">
        <f>C5+'2.2.1'!C5+'2.2.2'!C5-'2.2.3'!C5</f>
        <v>22.575310750608963</v>
      </c>
      <c r="E5" s="40">
        <f>D5+'2.2.1'!D5+'2.2.2'!D5-'2.2.3'!D5</f>
        <v>25.603615923811901</v>
      </c>
      <c r="F5" s="66">
        <f t="shared" ref="F5:F44" si="0">E5-B5</f>
        <v>8.4646682763442804</v>
      </c>
      <c r="G5" s="24"/>
      <c r="H5" s="25"/>
      <c r="I5" s="25"/>
      <c r="J5" s="25"/>
      <c r="K5" s="25"/>
      <c r="L5" s="25"/>
      <c r="M5" s="25"/>
      <c r="N5" s="25"/>
      <c r="O5" s="25"/>
      <c r="P5" s="25"/>
      <c r="Q5" s="25"/>
      <c r="R5" s="25"/>
      <c r="S5" s="25"/>
      <c r="T5" s="25"/>
      <c r="U5" s="25"/>
      <c r="V5" s="25"/>
      <c r="W5" s="25"/>
      <c r="X5" s="25"/>
      <c r="Y5" s="25"/>
      <c r="Z5" s="25"/>
      <c r="AA5" s="25"/>
      <c r="AB5" s="25"/>
      <c r="AC5" s="25"/>
      <c r="AD5" s="25"/>
      <c r="AE5" s="25"/>
      <c r="AF5" s="25"/>
      <c r="AG5" s="25"/>
      <c r="AH5" s="25"/>
    </row>
    <row r="6" spans="1:34" ht="28" customHeight="1" x14ac:dyDescent="0.35">
      <c r="A6" s="42" t="s">
        <v>116</v>
      </c>
      <c r="B6" s="43">
        <v>541.10120369385515</v>
      </c>
      <c r="C6" s="43">
        <f>B6+'2.2.1'!B6+'2.2.2'!B6-'2.2.3'!B6</f>
        <v>456.55682541055654</v>
      </c>
      <c r="D6" s="43">
        <f>C6+'2.2.1'!C6+'2.2.2'!C6-'2.2.3'!C6</f>
        <v>411.07533685476761</v>
      </c>
      <c r="E6" s="43">
        <f>D6+'2.2.1'!D6+'2.2.2'!D6-'2.2.3'!D6</f>
        <v>386.83081170953795</v>
      </c>
      <c r="F6" s="67">
        <f t="shared" si="0"/>
        <v>-154.2703919843172</v>
      </c>
      <c r="G6" s="28"/>
      <c r="H6" s="28"/>
      <c r="I6" s="28"/>
      <c r="J6" s="28"/>
      <c r="K6" s="28"/>
      <c r="L6" s="28"/>
      <c r="M6" s="28"/>
      <c r="N6" s="28"/>
      <c r="O6" s="28"/>
      <c r="P6" s="28"/>
      <c r="Q6" s="29"/>
      <c r="R6" s="28"/>
      <c r="S6" s="29"/>
      <c r="T6" s="28"/>
      <c r="U6" s="28"/>
      <c r="V6" s="28"/>
      <c r="W6" s="28"/>
      <c r="X6" s="28"/>
      <c r="Y6" s="28"/>
      <c r="Z6" s="28"/>
      <c r="AA6" s="28"/>
      <c r="AB6" s="28"/>
      <c r="AC6" s="28"/>
      <c r="AD6" s="28"/>
      <c r="AE6" s="28"/>
      <c r="AF6" s="28"/>
      <c r="AG6" s="29"/>
      <c r="AH6" s="28"/>
    </row>
    <row r="7" spans="1:34" ht="28" customHeight="1" x14ac:dyDescent="0.35">
      <c r="A7" s="45" t="s">
        <v>117</v>
      </c>
      <c r="B7" s="46">
        <v>356.42339347725363</v>
      </c>
      <c r="C7" s="46">
        <f>B7+'2.2.1'!B7+'2.2.2'!B7-'2.2.3'!B7</f>
        <v>342.26574681010544</v>
      </c>
      <c r="D7" s="46">
        <f>C7+'2.2.1'!C7+'2.2.2'!C7-'2.2.3'!C7</f>
        <v>324.2323150325235</v>
      </c>
      <c r="E7" s="46">
        <f>D7+'2.2.1'!D7+'2.2.2'!D7-'2.2.3'!D7</f>
        <v>314.38587244025064</v>
      </c>
      <c r="F7" s="67">
        <f t="shared" si="0"/>
        <v>-42.037521037002989</v>
      </c>
      <c r="G7" s="28"/>
      <c r="H7" s="28"/>
      <c r="I7" s="28"/>
      <c r="J7" s="28"/>
      <c r="K7" s="28"/>
      <c r="L7" s="28"/>
      <c r="M7" s="28"/>
      <c r="N7" s="28"/>
      <c r="O7" s="28"/>
      <c r="P7" s="28"/>
      <c r="Q7" s="29"/>
      <c r="R7" s="28"/>
      <c r="S7" s="29"/>
      <c r="T7" s="28"/>
      <c r="U7" s="28"/>
      <c r="V7" s="28"/>
      <c r="W7" s="28"/>
      <c r="X7" s="28"/>
      <c r="Y7" s="28"/>
      <c r="Z7" s="28"/>
      <c r="AA7" s="28"/>
      <c r="AB7" s="28"/>
      <c r="AC7" s="28"/>
      <c r="AD7" s="28"/>
      <c r="AE7" s="28"/>
      <c r="AF7" s="28"/>
      <c r="AG7" s="29"/>
      <c r="AH7" s="28"/>
    </row>
    <row r="8" spans="1:34" ht="28" customHeight="1" x14ac:dyDescent="0.35">
      <c r="A8" s="42" t="s">
        <v>118</v>
      </c>
      <c r="B8" s="43">
        <v>122.40670549067563</v>
      </c>
      <c r="C8" s="43">
        <f>B8+'2.2.1'!B8+'2.2.2'!B8-'2.2.3'!B8</f>
        <v>102.54712777941316</v>
      </c>
      <c r="D8" s="43">
        <f>C8+'2.2.1'!C8+'2.2.2'!C8-'2.2.3'!C8</f>
        <v>92.221860677179365</v>
      </c>
      <c r="E8" s="43">
        <f>D8+'2.2.1'!D8+'2.2.2'!D8-'2.2.3'!D8</f>
        <v>88.154098082585904</v>
      </c>
      <c r="F8" s="67">
        <f t="shared" si="0"/>
        <v>-34.25260740808973</v>
      </c>
      <c r="G8" s="28"/>
      <c r="H8" s="28"/>
      <c r="I8" s="28"/>
      <c r="J8" s="28"/>
      <c r="K8" s="28"/>
      <c r="L8" s="28"/>
      <c r="M8" s="28"/>
      <c r="N8" s="28"/>
      <c r="O8" s="28"/>
      <c r="P8" s="28"/>
      <c r="Q8" s="29"/>
      <c r="R8" s="28"/>
      <c r="S8" s="29"/>
      <c r="T8" s="28"/>
      <c r="U8" s="28"/>
      <c r="V8" s="28"/>
      <c r="W8" s="28"/>
      <c r="X8" s="28"/>
      <c r="Y8" s="28"/>
      <c r="Z8" s="28"/>
      <c r="AA8" s="28"/>
      <c r="AB8" s="28"/>
      <c r="AC8" s="28"/>
      <c r="AD8" s="28"/>
      <c r="AE8" s="28"/>
      <c r="AF8" s="28"/>
      <c r="AG8" s="29"/>
      <c r="AH8" s="28"/>
    </row>
    <row r="9" spans="1:34" ht="28" customHeight="1" x14ac:dyDescent="0.35">
      <c r="A9" s="45" t="s">
        <v>119</v>
      </c>
      <c r="B9" s="46">
        <v>589.05977731127541</v>
      </c>
      <c r="C9" s="46">
        <f>B9+'2.2.1'!B9+'2.2.2'!B9-'2.2.3'!B9</f>
        <v>552.95862647818853</v>
      </c>
      <c r="D9" s="46">
        <f>C9+'2.2.1'!C9+'2.2.2'!C9-'2.2.3'!C9</f>
        <v>524.88849049615897</v>
      </c>
      <c r="E9" s="46">
        <f>D9+'2.2.1'!D9+'2.2.2'!D9-'2.2.3'!D9</f>
        <v>506.98599110607199</v>
      </c>
      <c r="F9" s="67">
        <f t="shared" si="0"/>
        <v>-82.073786205203419</v>
      </c>
      <c r="G9" s="28"/>
      <c r="H9" s="28"/>
      <c r="I9" s="28"/>
      <c r="J9" s="28"/>
      <c r="K9" s="28"/>
      <c r="L9" s="28"/>
      <c r="M9" s="28"/>
      <c r="N9" s="28"/>
      <c r="O9" s="28"/>
      <c r="P9" s="28"/>
      <c r="Q9" s="29"/>
      <c r="R9" s="28"/>
      <c r="S9" s="29"/>
      <c r="T9" s="28"/>
      <c r="U9" s="28"/>
      <c r="V9" s="28"/>
      <c r="W9" s="28"/>
      <c r="X9" s="28"/>
      <c r="Y9" s="28"/>
      <c r="Z9" s="28"/>
      <c r="AA9" s="28"/>
      <c r="AB9" s="28"/>
      <c r="AC9" s="28"/>
      <c r="AD9" s="28"/>
      <c r="AE9" s="28"/>
      <c r="AF9" s="28"/>
      <c r="AG9" s="29"/>
      <c r="AH9" s="28"/>
    </row>
    <row r="10" spans="1:34" s="32" customFormat="1" ht="28" customHeight="1" x14ac:dyDescent="0.35">
      <c r="A10" s="42" t="s">
        <v>120</v>
      </c>
      <c r="B10" s="43">
        <v>361.78097170316073</v>
      </c>
      <c r="C10" s="43">
        <f>B10+'2.2.1'!B10+'2.2.2'!B10-'2.2.3'!B10</f>
        <v>351.97687066397748</v>
      </c>
      <c r="D10" s="43">
        <f>C10+'2.2.1'!C10+'2.2.2'!C10-'2.2.3'!C10</f>
        <v>348.44465113270132</v>
      </c>
      <c r="E10" s="43">
        <f>D10+'2.2.1'!D10+'2.2.2'!D10-'2.2.3'!D10</f>
        <v>349.63874405276954</v>
      </c>
      <c r="F10" s="67">
        <f t="shared" si="0"/>
        <v>-12.142227650391192</v>
      </c>
      <c r="G10" s="30"/>
      <c r="H10" s="30"/>
      <c r="I10" s="30"/>
      <c r="J10" s="30"/>
      <c r="K10" s="30"/>
      <c r="L10" s="30"/>
      <c r="M10" s="30"/>
      <c r="N10" s="30"/>
      <c r="O10" s="30"/>
      <c r="P10" s="30"/>
      <c r="Q10" s="30"/>
      <c r="R10" s="30"/>
      <c r="S10" s="30"/>
      <c r="T10" s="30"/>
      <c r="U10" s="30"/>
      <c r="V10" s="30"/>
      <c r="W10" s="30"/>
      <c r="X10" s="30"/>
      <c r="Y10" s="30"/>
      <c r="Z10" s="30"/>
      <c r="AA10" s="30"/>
      <c r="AB10" s="30"/>
      <c r="AC10" s="30"/>
      <c r="AD10" s="30"/>
      <c r="AE10" s="30"/>
      <c r="AF10" s="30"/>
      <c r="AG10" s="31"/>
      <c r="AH10" s="30"/>
    </row>
    <row r="11" spans="1:34" ht="28" customHeight="1" x14ac:dyDescent="0.35">
      <c r="A11" s="45" t="s">
        <v>121</v>
      </c>
      <c r="B11" s="46">
        <v>1393.5104914140504</v>
      </c>
      <c r="C11" s="46">
        <f>B11+'2.2.1'!B11+'2.2.2'!B11-'2.2.3'!B11</f>
        <v>1159.6482401650596</v>
      </c>
      <c r="D11" s="46">
        <f>C11+'2.2.1'!C11+'2.2.2'!C11-'2.2.3'!C11</f>
        <v>1030.8516583504661</v>
      </c>
      <c r="E11" s="46">
        <f>D11+'2.2.1'!D11+'2.2.2'!D11-'2.2.3'!D11</f>
        <v>962.41779604414239</v>
      </c>
      <c r="F11" s="67">
        <f t="shared" si="0"/>
        <v>-431.09269536990803</v>
      </c>
      <c r="G11" s="33"/>
    </row>
    <row r="12" spans="1:34" ht="28" customHeight="1" x14ac:dyDescent="0.35">
      <c r="A12" s="42" t="s">
        <v>122</v>
      </c>
      <c r="B12" s="43">
        <v>2208.5488345199874</v>
      </c>
      <c r="C12" s="43">
        <f>B12+'2.2.1'!B12+'2.2.2'!B12-'2.2.3'!B12</f>
        <v>2029.0779663055723</v>
      </c>
      <c r="D12" s="43">
        <f>C12+'2.2.1'!C12+'2.2.2'!C12-'2.2.3'!C12</f>
        <v>1916.786382199208</v>
      </c>
      <c r="E12" s="43">
        <f>D12+'2.2.1'!D12+'2.2.2'!D12-'2.2.3'!D12</f>
        <v>1850.8808399653212</v>
      </c>
      <c r="F12" s="67">
        <f t="shared" si="0"/>
        <v>-357.66799455466617</v>
      </c>
      <c r="G12" s="33"/>
    </row>
    <row r="13" spans="1:34" ht="28" customHeight="1" x14ac:dyDescent="0.35">
      <c r="A13" s="45" t="s">
        <v>123</v>
      </c>
      <c r="B13" s="46">
        <v>2001.4371395874971</v>
      </c>
      <c r="C13" s="46">
        <f>B13+'2.2.1'!B13+'2.2.2'!B13-'2.2.3'!B13</f>
        <v>1840.6837812096846</v>
      </c>
      <c r="D13" s="46">
        <f>C13+'2.2.1'!C13+'2.2.2'!C13-'2.2.3'!C13</f>
        <v>1754.0190210200174</v>
      </c>
      <c r="E13" s="46">
        <f>D13+'2.2.1'!D13+'2.2.2'!D13-'2.2.3'!D13</f>
        <v>1714.9515209896663</v>
      </c>
      <c r="F13" s="67">
        <f t="shared" si="0"/>
        <v>-286.48561859783081</v>
      </c>
      <c r="G13" s="33"/>
    </row>
    <row r="14" spans="1:34" ht="28" customHeight="1" x14ac:dyDescent="0.35">
      <c r="A14" s="42" t="s">
        <v>124</v>
      </c>
      <c r="B14" s="43">
        <v>724.41704854655859</v>
      </c>
      <c r="C14" s="43">
        <f>B14+'2.2.1'!B14+'2.2.2'!B14-'2.2.3'!B14</f>
        <v>692.76263403084511</v>
      </c>
      <c r="D14" s="43">
        <f>C14+'2.2.1'!C14+'2.2.2'!C14-'2.2.3'!C14</f>
        <v>673.64104673077168</v>
      </c>
      <c r="E14" s="43">
        <f>D14+'2.2.1'!D14+'2.2.2'!D14-'2.2.3'!D14</f>
        <v>667.84608734807034</v>
      </c>
      <c r="F14" s="67">
        <f t="shared" si="0"/>
        <v>-56.570961198488249</v>
      </c>
    </row>
    <row r="15" spans="1:34" ht="28" customHeight="1" x14ac:dyDescent="0.35">
      <c r="A15" s="45" t="s">
        <v>125</v>
      </c>
      <c r="B15" s="46">
        <v>464.9826792524093</v>
      </c>
      <c r="C15" s="46">
        <f>B15+'2.2.1'!B15+'2.2.2'!B15-'2.2.3'!B15</f>
        <v>353.95794649284892</v>
      </c>
      <c r="D15" s="46">
        <f>C15+'2.2.1'!C15+'2.2.2'!C15-'2.2.3'!C15</f>
        <v>283.10255205811586</v>
      </c>
      <c r="E15" s="46">
        <f>D15+'2.2.1'!D15+'2.2.2'!D15-'2.2.3'!D15</f>
        <v>239.58739902456892</v>
      </c>
      <c r="F15" s="67">
        <f t="shared" si="0"/>
        <v>-225.39528022784037</v>
      </c>
      <c r="G15" s="28"/>
      <c r="H15" s="28"/>
      <c r="I15" s="28"/>
      <c r="J15" s="28"/>
      <c r="K15" s="28"/>
      <c r="L15" s="28"/>
      <c r="M15" s="28"/>
      <c r="N15" s="28"/>
      <c r="O15" s="28"/>
      <c r="P15" s="28"/>
      <c r="Q15" s="29"/>
      <c r="R15" s="28"/>
      <c r="S15" s="29"/>
      <c r="T15" s="28"/>
      <c r="U15" s="28"/>
      <c r="V15" s="28"/>
      <c r="W15" s="28"/>
      <c r="X15" s="28"/>
      <c r="Y15" s="28"/>
      <c r="Z15" s="28"/>
      <c r="AA15" s="28"/>
      <c r="AB15" s="28"/>
      <c r="AC15" s="28"/>
      <c r="AD15" s="28"/>
      <c r="AE15" s="28"/>
      <c r="AF15" s="28"/>
      <c r="AG15" s="29"/>
      <c r="AH15" s="28"/>
    </row>
    <row r="16" spans="1:34" ht="28" customHeight="1" x14ac:dyDescent="0.35">
      <c r="A16" s="42" t="s">
        <v>126</v>
      </c>
      <c r="B16" s="43">
        <v>934.59475586845713</v>
      </c>
      <c r="C16" s="43">
        <f>B16+'2.2.1'!B16+'2.2.2'!B16-'2.2.3'!B16</f>
        <v>868.40811436980243</v>
      </c>
      <c r="D16" s="43">
        <f>C16+'2.2.1'!C16+'2.2.2'!C16-'2.2.3'!C16</f>
        <v>815.12058679831625</v>
      </c>
      <c r="E16" s="43">
        <f>D16+'2.2.1'!D16+'2.2.2'!D16-'2.2.3'!D16</f>
        <v>781.97306306422922</v>
      </c>
      <c r="F16" s="67">
        <f t="shared" si="0"/>
        <v>-152.62169280422791</v>
      </c>
      <c r="G16" s="28"/>
      <c r="H16" s="28"/>
      <c r="I16" s="28"/>
      <c r="J16" s="28"/>
      <c r="K16" s="28"/>
      <c r="L16" s="28"/>
      <c r="M16" s="28"/>
      <c r="N16" s="28"/>
      <c r="O16" s="28"/>
      <c r="P16" s="28"/>
      <c r="Q16" s="29"/>
      <c r="R16" s="28"/>
      <c r="S16" s="29"/>
      <c r="T16" s="28"/>
      <c r="U16" s="28"/>
      <c r="V16" s="28"/>
      <c r="W16" s="28"/>
      <c r="X16" s="28"/>
      <c r="Y16" s="28"/>
      <c r="Z16" s="28"/>
      <c r="AA16" s="28"/>
      <c r="AB16" s="28"/>
      <c r="AC16" s="28"/>
      <c r="AD16" s="28"/>
      <c r="AE16" s="28"/>
      <c r="AF16" s="28"/>
      <c r="AG16" s="29"/>
      <c r="AH16" s="28"/>
    </row>
    <row r="17" spans="1:34" ht="28" customHeight="1" x14ac:dyDescent="0.35">
      <c r="A17" s="45" t="s">
        <v>127</v>
      </c>
      <c r="B17" s="46">
        <v>471.64326579932424</v>
      </c>
      <c r="C17" s="46">
        <f>B17+'2.2.1'!B17+'2.2.2'!B17-'2.2.3'!B17</f>
        <v>485.09630963814408</v>
      </c>
      <c r="D17" s="46">
        <f>C17+'2.2.1'!C17+'2.2.2'!C17-'2.2.3'!C17</f>
        <v>496.32387519718924</v>
      </c>
      <c r="E17" s="46">
        <f>D17+'2.2.1'!D17+'2.2.2'!D17-'2.2.3'!D17</f>
        <v>511.79122915232921</v>
      </c>
      <c r="F17" s="67">
        <f t="shared" si="0"/>
        <v>40.147963353004968</v>
      </c>
      <c r="G17" s="28"/>
      <c r="H17" s="28"/>
      <c r="I17" s="28"/>
      <c r="J17" s="28"/>
      <c r="K17" s="28"/>
      <c r="L17" s="28"/>
      <c r="M17" s="28"/>
      <c r="N17" s="28"/>
      <c r="O17" s="28"/>
      <c r="P17" s="28"/>
      <c r="Q17" s="29"/>
      <c r="R17" s="28"/>
      <c r="S17" s="29"/>
      <c r="T17" s="28"/>
      <c r="U17" s="28"/>
      <c r="V17" s="28"/>
      <c r="W17" s="28"/>
      <c r="X17" s="28"/>
      <c r="Y17" s="28"/>
      <c r="Z17" s="28"/>
      <c r="AA17" s="28"/>
      <c r="AB17" s="28"/>
      <c r="AC17" s="28"/>
      <c r="AD17" s="28"/>
      <c r="AE17" s="28"/>
      <c r="AF17" s="28"/>
      <c r="AG17" s="29"/>
      <c r="AH17" s="28"/>
    </row>
    <row r="18" spans="1:34" ht="28" customHeight="1" x14ac:dyDescent="0.35">
      <c r="A18" s="42" t="s">
        <v>128</v>
      </c>
      <c r="B18" s="43">
        <v>764.95018159038352</v>
      </c>
      <c r="C18" s="43">
        <f>B18+'2.2.1'!B18+'2.2.2'!B18-'2.2.3'!B18</f>
        <v>656.98594679849521</v>
      </c>
      <c r="D18" s="43">
        <f>C18+'2.2.1'!C18+'2.2.2'!C18-'2.2.3'!C18</f>
        <v>589.31785239605347</v>
      </c>
      <c r="E18" s="43">
        <f>D18+'2.2.1'!D18+'2.2.2'!D18-'2.2.3'!D18</f>
        <v>546.48032754568749</v>
      </c>
      <c r="F18" s="67">
        <f t="shared" si="0"/>
        <v>-218.46985404469604</v>
      </c>
      <c r="G18" s="28"/>
      <c r="H18" s="28"/>
      <c r="I18" s="28"/>
      <c r="J18" s="28"/>
      <c r="K18" s="28"/>
      <c r="L18" s="28"/>
      <c r="M18" s="28"/>
      <c r="N18" s="28"/>
      <c r="O18" s="28"/>
      <c r="P18" s="28"/>
      <c r="Q18" s="29"/>
      <c r="R18" s="28"/>
      <c r="S18" s="29"/>
      <c r="T18" s="28"/>
      <c r="U18" s="28"/>
      <c r="V18" s="28"/>
      <c r="W18" s="28"/>
      <c r="X18" s="28"/>
      <c r="Y18" s="28"/>
      <c r="Z18" s="28"/>
      <c r="AA18" s="28"/>
      <c r="AB18" s="28"/>
      <c r="AC18" s="28"/>
      <c r="AD18" s="28"/>
      <c r="AE18" s="28"/>
      <c r="AF18" s="28"/>
      <c r="AG18" s="29"/>
      <c r="AH18" s="28"/>
    </row>
    <row r="19" spans="1:34" ht="28" customHeight="1" x14ac:dyDescent="0.35">
      <c r="A19" s="45" t="s">
        <v>129</v>
      </c>
      <c r="B19" s="46">
        <v>641.15991643455516</v>
      </c>
      <c r="C19" s="46">
        <f>B19+'2.2.1'!B19+'2.2.2'!B19-'2.2.3'!B19</f>
        <v>599.85016166362004</v>
      </c>
      <c r="D19" s="46">
        <f>C19+'2.2.1'!C19+'2.2.2'!C19-'2.2.3'!C19</f>
        <v>577.03396580707943</v>
      </c>
      <c r="E19" s="46">
        <f>D19+'2.2.1'!D19+'2.2.2'!D19-'2.2.3'!D19</f>
        <v>562.38904288914148</v>
      </c>
      <c r="F19" s="67">
        <f t="shared" si="0"/>
        <v>-78.770873545413679</v>
      </c>
      <c r="G19" s="28"/>
      <c r="H19" s="28"/>
      <c r="I19" s="28"/>
      <c r="J19" s="28"/>
      <c r="K19" s="28"/>
      <c r="L19" s="28"/>
      <c r="M19" s="28"/>
      <c r="N19" s="28"/>
      <c r="O19" s="28"/>
      <c r="P19" s="28"/>
      <c r="Q19" s="29"/>
      <c r="R19" s="28"/>
      <c r="S19" s="29"/>
      <c r="T19" s="28"/>
      <c r="U19" s="28"/>
      <c r="V19" s="28"/>
      <c r="W19" s="28"/>
      <c r="X19" s="28"/>
      <c r="Y19" s="28"/>
      <c r="Z19" s="28"/>
      <c r="AA19" s="28"/>
      <c r="AB19" s="28"/>
      <c r="AC19" s="28"/>
      <c r="AD19" s="28"/>
      <c r="AE19" s="28"/>
      <c r="AF19" s="28"/>
      <c r="AG19" s="29"/>
      <c r="AH19" s="28"/>
    </row>
    <row r="20" spans="1:34" s="32" customFormat="1" ht="28" customHeight="1" x14ac:dyDescent="0.35">
      <c r="A20" s="42" t="s">
        <v>130</v>
      </c>
      <c r="B20" s="43">
        <v>608.26138982064288</v>
      </c>
      <c r="C20" s="43">
        <f>B20+'2.2.1'!B20+'2.2.2'!B20-'2.2.3'!B20</f>
        <v>560.42330761386802</v>
      </c>
      <c r="D20" s="43">
        <f>C20+'2.2.1'!C20+'2.2.2'!C20-'2.2.3'!C20</f>
        <v>529.48520935609781</v>
      </c>
      <c r="E20" s="43">
        <f>D20+'2.2.1'!D20+'2.2.2'!D20-'2.2.3'!D20</f>
        <v>509.43557806372939</v>
      </c>
      <c r="F20" s="67">
        <f t="shared" si="0"/>
        <v>-98.825811756913481</v>
      </c>
      <c r="G20" s="30"/>
      <c r="H20" s="30"/>
      <c r="I20" s="30"/>
      <c r="J20" s="30"/>
      <c r="K20" s="30"/>
      <c r="L20" s="30"/>
      <c r="M20" s="30"/>
      <c r="N20" s="30"/>
      <c r="O20" s="30"/>
      <c r="P20" s="30"/>
      <c r="Q20" s="30"/>
      <c r="R20" s="30"/>
      <c r="S20" s="30"/>
      <c r="T20" s="30"/>
      <c r="U20" s="30"/>
      <c r="V20" s="30"/>
      <c r="W20" s="30"/>
      <c r="X20" s="30"/>
      <c r="Y20" s="30"/>
      <c r="Z20" s="30"/>
      <c r="AA20" s="30"/>
      <c r="AB20" s="30"/>
      <c r="AC20" s="30"/>
      <c r="AD20" s="30"/>
      <c r="AE20" s="30"/>
      <c r="AF20" s="30"/>
      <c r="AG20" s="31"/>
      <c r="AH20" s="30"/>
    </row>
    <row r="21" spans="1:34" ht="28" customHeight="1" x14ac:dyDescent="0.35">
      <c r="A21" s="45" t="s">
        <v>131</v>
      </c>
      <c r="B21" s="46">
        <v>874.88272832027496</v>
      </c>
      <c r="C21" s="46">
        <f>B21+'2.2.1'!B21+'2.2.2'!B21-'2.2.3'!B21</f>
        <v>906.34069869631071</v>
      </c>
      <c r="D21" s="46">
        <f>C21+'2.2.1'!C21+'2.2.2'!C21-'2.2.3'!C21</f>
        <v>933.84063279230008</v>
      </c>
      <c r="E21" s="46">
        <f>D21+'2.2.1'!D21+'2.2.2'!D21-'2.2.3'!D21</f>
        <v>973.06790707505343</v>
      </c>
      <c r="F21" s="67">
        <f t="shared" si="0"/>
        <v>98.185178754778462</v>
      </c>
      <c r="G21" s="33"/>
    </row>
    <row r="22" spans="1:34" ht="28" customHeight="1" x14ac:dyDescent="0.35">
      <c r="A22" s="42" t="s">
        <v>132</v>
      </c>
      <c r="B22" s="43">
        <v>184.79353667660598</v>
      </c>
      <c r="C22" s="43">
        <f>B22+'2.2.1'!B22+'2.2.2'!B22-'2.2.3'!B22</f>
        <v>200.07588492159888</v>
      </c>
      <c r="D22" s="43">
        <f>C22+'2.2.1'!C22+'2.2.2'!C22-'2.2.3'!C22</f>
        <v>210.80014784520745</v>
      </c>
      <c r="E22" s="43">
        <f>D22+'2.2.1'!D22+'2.2.2'!D22-'2.2.3'!D22</f>
        <v>221.89826584884551</v>
      </c>
      <c r="F22" s="67">
        <f t="shared" si="0"/>
        <v>37.10472917223953</v>
      </c>
      <c r="G22" s="33"/>
    </row>
    <row r="23" spans="1:34" ht="28" customHeight="1" x14ac:dyDescent="0.35">
      <c r="A23" s="45" t="s">
        <v>133</v>
      </c>
      <c r="B23" s="46">
        <v>843.51953502657273</v>
      </c>
      <c r="C23" s="46">
        <f>B23+'2.2.1'!B23+'2.2.2'!B23-'2.2.3'!B23</f>
        <v>990.91514373474786</v>
      </c>
      <c r="D23" s="46">
        <f>C23+'2.2.1'!C23+'2.2.2'!C23-'2.2.3'!C23</f>
        <v>1094.1948779830695</v>
      </c>
      <c r="E23" s="46">
        <f>D23+'2.2.1'!D23+'2.2.2'!D23-'2.2.3'!D23</f>
        <v>1187.0323982973214</v>
      </c>
      <c r="F23" s="67">
        <f t="shared" si="0"/>
        <v>343.51286327074865</v>
      </c>
      <c r="G23" s="33"/>
    </row>
    <row r="24" spans="1:34" ht="28" customHeight="1" x14ac:dyDescent="0.35">
      <c r="A24" s="42" t="s">
        <v>134</v>
      </c>
      <c r="B24" s="43">
        <v>681.18757938849683</v>
      </c>
      <c r="C24" s="43">
        <f>B24+'2.2.1'!B24+'2.2.2'!B24-'2.2.3'!B24</f>
        <v>681.43121864494572</v>
      </c>
      <c r="D24" s="43">
        <f>C24+'2.2.1'!C24+'2.2.2'!C24-'2.2.3'!C24</f>
        <v>689.29372643174622</v>
      </c>
      <c r="E24" s="43">
        <f>D24+'2.2.1'!D24+'2.2.2'!D24-'2.2.3'!D24</f>
        <v>707.8709267440521</v>
      </c>
      <c r="F24" s="67">
        <f t="shared" si="0"/>
        <v>26.68334735555527</v>
      </c>
      <c r="G24" s="28"/>
      <c r="H24" s="28"/>
      <c r="I24" s="28"/>
      <c r="J24" s="28"/>
      <c r="K24" s="28"/>
      <c r="L24" s="28"/>
      <c r="M24" s="28"/>
      <c r="N24" s="28"/>
      <c r="O24" s="28"/>
      <c r="P24" s="28"/>
      <c r="Q24" s="29"/>
      <c r="R24" s="28"/>
      <c r="S24" s="29"/>
      <c r="T24" s="28"/>
      <c r="U24" s="28"/>
      <c r="V24" s="28"/>
      <c r="W24" s="28"/>
      <c r="X24" s="28"/>
      <c r="Y24" s="28"/>
      <c r="Z24" s="28"/>
      <c r="AA24" s="28"/>
      <c r="AB24" s="28"/>
      <c r="AC24" s="28"/>
      <c r="AD24" s="28"/>
      <c r="AE24" s="28"/>
      <c r="AF24" s="28"/>
      <c r="AG24" s="29"/>
      <c r="AH24" s="28"/>
    </row>
    <row r="25" spans="1:34" ht="28" customHeight="1" x14ac:dyDescent="0.35">
      <c r="A25" s="45" t="s">
        <v>135</v>
      </c>
      <c r="B25" s="46">
        <v>219.58772478563066</v>
      </c>
      <c r="C25" s="46">
        <f>B25+'2.2.1'!B25+'2.2.2'!B25-'2.2.3'!B25</f>
        <v>192.54640032484676</v>
      </c>
      <c r="D25" s="46">
        <f>C25+'2.2.1'!C25+'2.2.2'!C25-'2.2.3'!C25</f>
        <v>182.13464788224729</v>
      </c>
      <c r="E25" s="46">
        <f>D25+'2.2.1'!D25+'2.2.2'!D25-'2.2.3'!D25</f>
        <v>179.75752963458424</v>
      </c>
      <c r="F25" s="67">
        <f t="shared" si="0"/>
        <v>-39.830195151046411</v>
      </c>
      <c r="G25" s="28"/>
      <c r="H25" s="28"/>
      <c r="I25" s="28"/>
      <c r="J25" s="28"/>
      <c r="K25" s="28"/>
      <c r="L25" s="28"/>
      <c r="M25" s="28"/>
      <c r="N25" s="28"/>
      <c r="O25" s="28"/>
      <c r="P25" s="28"/>
      <c r="Q25" s="29"/>
      <c r="R25" s="28"/>
      <c r="S25" s="29"/>
      <c r="T25" s="28"/>
      <c r="U25" s="28"/>
      <c r="V25" s="28"/>
      <c r="W25" s="28"/>
      <c r="X25" s="28"/>
      <c r="Y25" s="28"/>
      <c r="Z25" s="28"/>
      <c r="AA25" s="28"/>
      <c r="AB25" s="28"/>
      <c r="AC25" s="28"/>
      <c r="AD25" s="28"/>
      <c r="AE25" s="28"/>
      <c r="AF25" s="28"/>
      <c r="AG25" s="29"/>
      <c r="AH25" s="28"/>
    </row>
    <row r="26" spans="1:34" s="32" customFormat="1" ht="28" customHeight="1" x14ac:dyDescent="0.35">
      <c r="A26" s="42" t="s">
        <v>136</v>
      </c>
      <c r="B26" s="43">
        <v>297.36210459490269</v>
      </c>
      <c r="C26" s="43">
        <f>B26+'2.2.1'!B26+'2.2.2'!B26-'2.2.3'!B26</f>
        <v>280.19757667001267</v>
      </c>
      <c r="D26" s="43">
        <f>C26+'2.2.1'!C26+'2.2.2'!C26-'2.2.3'!C26</f>
        <v>276.43788356723837</v>
      </c>
      <c r="E26" s="43">
        <f>D26+'2.2.1'!D26+'2.2.2'!D26-'2.2.3'!D26</f>
        <v>274.00240996592902</v>
      </c>
      <c r="F26" s="67">
        <f t="shared" si="0"/>
        <v>-23.359694628973671</v>
      </c>
      <c r="G26" s="30"/>
      <c r="H26" s="30"/>
      <c r="I26" s="30"/>
      <c r="J26" s="30"/>
      <c r="K26" s="30"/>
      <c r="L26" s="30"/>
      <c r="M26" s="30"/>
      <c r="N26" s="30"/>
      <c r="O26" s="30"/>
      <c r="P26" s="30"/>
      <c r="Q26" s="30"/>
      <c r="R26" s="30"/>
      <c r="S26" s="30"/>
      <c r="T26" s="30"/>
      <c r="U26" s="30"/>
      <c r="V26" s="30"/>
      <c r="W26" s="30"/>
      <c r="X26" s="30"/>
      <c r="Y26" s="30"/>
      <c r="Z26" s="30"/>
      <c r="AA26" s="30"/>
      <c r="AB26" s="30"/>
      <c r="AC26" s="30"/>
      <c r="AD26" s="30"/>
      <c r="AE26" s="30"/>
      <c r="AF26" s="30"/>
      <c r="AG26" s="31"/>
      <c r="AH26" s="30"/>
    </row>
    <row r="27" spans="1:34" ht="28" customHeight="1" x14ac:dyDescent="0.35">
      <c r="A27" s="45" t="s">
        <v>137</v>
      </c>
      <c r="B27" s="46">
        <v>50.630285815521795</v>
      </c>
      <c r="C27" s="46">
        <f>B27+'2.2.1'!B27+'2.2.2'!B27-'2.2.3'!B27</f>
        <v>48.267901594103989</v>
      </c>
      <c r="D27" s="46">
        <f>C27+'2.2.1'!C27+'2.2.2'!C27-'2.2.3'!C27</f>
        <v>47.737510837017872</v>
      </c>
      <c r="E27" s="46">
        <f>D27+'2.2.1'!D27+'2.2.2'!D27-'2.2.3'!D27</f>
        <v>47.084207855210217</v>
      </c>
      <c r="F27" s="67">
        <f t="shared" si="0"/>
        <v>-3.5460779603115782</v>
      </c>
      <c r="G27" s="33"/>
    </row>
    <row r="28" spans="1:34" ht="28" customHeight="1" x14ac:dyDescent="0.35">
      <c r="A28" s="42" t="s">
        <v>138</v>
      </c>
      <c r="B28" s="43">
        <v>630.70645490567995</v>
      </c>
      <c r="C28" s="43">
        <f>B28+'2.2.1'!B28+'2.2.2'!B28-'2.2.3'!B28</f>
        <v>621.89401907687329</v>
      </c>
      <c r="D28" s="43">
        <f>C28+'2.2.1'!C28+'2.2.2'!C28-'2.2.3'!C28</f>
        <v>618.21046827197347</v>
      </c>
      <c r="E28" s="43">
        <f>D28+'2.2.1'!D28+'2.2.2'!D28-'2.2.3'!D28</f>
        <v>623.95261122548345</v>
      </c>
      <c r="F28" s="67">
        <f t="shared" si="0"/>
        <v>-6.7538436801964963</v>
      </c>
      <c r="G28" s="33"/>
    </row>
    <row r="29" spans="1:34" ht="28" customHeight="1" x14ac:dyDescent="0.35">
      <c r="A29" s="39" t="s">
        <v>139</v>
      </c>
      <c r="B29" s="40">
        <v>2031.6200519547269</v>
      </c>
      <c r="C29" s="40">
        <f>B29+'2.2.1'!B29+'2.2.2'!B29-'2.2.3'!B29</f>
        <v>1851.7877122356374</v>
      </c>
      <c r="D29" s="40">
        <f>C29+'2.2.1'!C29+'2.2.2'!C29-'2.2.3'!C29</f>
        <v>1740.7744730459933</v>
      </c>
      <c r="E29" s="40">
        <f>D29+'2.2.1'!D29+'2.2.2'!D29-'2.2.3'!D29</f>
        <v>1690.7673574078383</v>
      </c>
      <c r="F29" s="66">
        <f t="shared" si="0"/>
        <v>-340.85269454688864</v>
      </c>
    </row>
    <row r="30" spans="1:34" ht="28" customHeight="1" x14ac:dyDescent="0.35">
      <c r="A30" s="42" t="s">
        <v>140</v>
      </c>
      <c r="B30" s="43">
        <v>725.06077625852811</v>
      </c>
      <c r="C30" s="43">
        <f>B30+'2.2.1'!B30+'2.2.2'!B30-'2.2.3'!B30</f>
        <v>790.5372255095582</v>
      </c>
      <c r="D30" s="43">
        <f>C30+'2.2.1'!C30+'2.2.2'!C30-'2.2.3'!C30</f>
        <v>822.55359346112357</v>
      </c>
      <c r="E30" s="43">
        <f>D30+'2.2.1'!D30+'2.2.2'!D30-'2.2.3'!D30</f>
        <v>852.81864531446422</v>
      </c>
      <c r="F30" s="67">
        <f t="shared" si="0"/>
        <v>127.75786905593611</v>
      </c>
      <c r="G30" s="28"/>
      <c r="H30" s="28"/>
      <c r="I30" s="28"/>
      <c r="J30" s="28"/>
      <c r="K30" s="28"/>
      <c r="L30" s="28"/>
      <c r="M30" s="28"/>
      <c r="N30" s="28"/>
      <c r="O30" s="28"/>
      <c r="P30" s="28"/>
      <c r="Q30" s="29"/>
      <c r="R30" s="28"/>
      <c r="S30" s="29"/>
      <c r="T30" s="28"/>
      <c r="U30" s="28"/>
      <c r="V30" s="28"/>
      <c r="W30" s="28"/>
      <c r="X30" s="28"/>
      <c r="Y30" s="28"/>
      <c r="Z30" s="28"/>
      <c r="AA30" s="28"/>
      <c r="AB30" s="28"/>
      <c r="AC30" s="28"/>
      <c r="AD30" s="28"/>
      <c r="AE30" s="28"/>
      <c r="AF30" s="28"/>
      <c r="AG30" s="29"/>
      <c r="AH30" s="28"/>
    </row>
    <row r="31" spans="1:34" ht="28" customHeight="1" x14ac:dyDescent="0.35">
      <c r="A31" s="45" t="s">
        <v>141</v>
      </c>
      <c r="B31" s="46">
        <v>3773.3465717256872</v>
      </c>
      <c r="C31" s="46">
        <f>B31+'2.2.1'!B31+'2.2.2'!B31-'2.2.3'!B31</f>
        <v>3800.5861160477107</v>
      </c>
      <c r="D31" s="46">
        <f>C31+'2.2.1'!C31+'2.2.2'!C31-'2.2.3'!C31</f>
        <v>3778.5339974246945</v>
      </c>
      <c r="E31" s="46">
        <f>D31+'2.2.1'!D31+'2.2.2'!D31-'2.2.3'!D31</f>
        <v>3821.3963008162682</v>
      </c>
      <c r="F31" s="67">
        <f t="shared" si="0"/>
        <v>48.049729090580968</v>
      </c>
      <c r="G31" s="28"/>
      <c r="H31" s="28"/>
      <c r="I31" s="28"/>
      <c r="J31" s="28"/>
      <c r="K31" s="28"/>
      <c r="L31" s="28"/>
      <c r="M31" s="28"/>
      <c r="N31" s="28"/>
      <c r="O31" s="28"/>
      <c r="P31" s="28"/>
      <c r="Q31" s="29"/>
      <c r="R31" s="28"/>
      <c r="S31" s="29"/>
      <c r="T31" s="28"/>
      <c r="U31" s="28"/>
      <c r="V31" s="28"/>
      <c r="W31" s="28"/>
      <c r="X31" s="28"/>
      <c r="Y31" s="28"/>
      <c r="Z31" s="28"/>
      <c r="AA31" s="28"/>
      <c r="AB31" s="28"/>
      <c r="AC31" s="28"/>
      <c r="AD31" s="28"/>
      <c r="AE31" s="28"/>
      <c r="AF31" s="28"/>
      <c r="AG31" s="29"/>
      <c r="AH31" s="28"/>
    </row>
    <row r="32" spans="1:34" s="32" customFormat="1" ht="28" customHeight="1" x14ac:dyDescent="0.35">
      <c r="A32" s="42" t="s">
        <v>142</v>
      </c>
      <c r="B32" s="43">
        <v>1312.5212620051509</v>
      </c>
      <c r="C32" s="43">
        <f>B32+'2.2.1'!B32+'2.2.2'!B32-'2.2.3'!B32</f>
        <v>1251.6856160237292</v>
      </c>
      <c r="D32" s="43">
        <f>C32+'2.2.1'!C32+'2.2.2'!C32-'2.2.3'!C32</f>
        <v>1208.6994889544737</v>
      </c>
      <c r="E32" s="43">
        <f>D32+'2.2.1'!D32+'2.2.2'!D32-'2.2.3'!D32</f>
        <v>1183.5225867992851</v>
      </c>
      <c r="F32" s="67">
        <f t="shared" si="0"/>
        <v>-128.99867520586577</v>
      </c>
      <c r="G32" s="30"/>
      <c r="H32" s="30"/>
      <c r="I32" s="30"/>
      <c r="J32" s="30"/>
      <c r="K32" s="30"/>
      <c r="L32" s="30"/>
      <c r="M32" s="30"/>
      <c r="N32" s="30"/>
      <c r="O32" s="30"/>
      <c r="P32" s="30"/>
      <c r="Q32" s="30"/>
      <c r="R32" s="30"/>
      <c r="S32" s="30"/>
      <c r="T32" s="30"/>
      <c r="U32" s="30"/>
      <c r="V32" s="30"/>
      <c r="W32" s="30"/>
      <c r="X32" s="30"/>
      <c r="Y32" s="30"/>
      <c r="Z32" s="30"/>
      <c r="AA32" s="30"/>
      <c r="AB32" s="30"/>
      <c r="AC32" s="30"/>
      <c r="AD32" s="30"/>
      <c r="AE32" s="30"/>
      <c r="AF32" s="30"/>
      <c r="AG32" s="31"/>
      <c r="AH32" s="30"/>
    </row>
    <row r="33" spans="1:34" ht="28" customHeight="1" x14ac:dyDescent="0.35">
      <c r="A33" s="45" t="s">
        <v>143</v>
      </c>
      <c r="B33" s="46">
        <v>1869.8406200895797</v>
      </c>
      <c r="C33" s="46">
        <f>B33+'2.2.1'!B33+'2.2.2'!B33-'2.2.3'!B33</f>
        <v>1812.7111086547595</v>
      </c>
      <c r="D33" s="46">
        <f>C33+'2.2.1'!C33+'2.2.2'!C33-'2.2.3'!C33</f>
        <v>1759.2374357926435</v>
      </c>
      <c r="E33" s="46">
        <f>D33+'2.2.1'!D33+'2.2.2'!D33-'2.2.3'!D33</f>
        <v>1732.3779166044001</v>
      </c>
      <c r="F33" s="67">
        <f t="shared" si="0"/>
        <v>-137.46270348517965</v>
      </c>
      <c r="G33" s="33"/>
    </row>
    <row r="34" spans="1:34" ht="28" customHeight="1" x14ac:dyDescent="0.35">
      <c r="A34" s="42" t="s">
        <v>144</v>
      </c>
      <c r="B34" s="43">
        <v>3242.3793000681399</v>
      </c>
      <c r="C34" s="43">
        <f>B34+'2.2.1'!B34+'2.2.2'!B34-'2.2.3'!B34</f>
        <v>3333.7729304809654</v>
      </c>
      <c r="D34" s="43">
        <f>C34+'2.2.1'!C34+'2.2.2'!C34-'2.2.3'!C34</f>
        <v>3379.5067934117892</v>
      </c>
      <c r="E34" s="43">
        <f>D34+'2.2.1'!D34+'2.2.2'!D34-'2.2.3'!D34</f>
        <v>3474.7414680699421</v>
      </c>
      <c r="F34" s="67">
        <f t="shared" si="0"/>
        <v>232.36216800180227</v>
      </c>
      <c r="G34" s="33"/>
    </row>
    <row r="35" spans="1:34" ht="28" customHeight="1" x14ac:dyDescent="0.35">
      <c r="A35" s="45" t="s">
        <v>145</v>
      </c>
      <c r="B35" s="46">
        <v>1236.5112104018517</v>
      </c>
      <c r="C35" s="46">
        <f>B35+'2.2.1'!B35+'2.2.2'!B35-'2.2.3'!B35</f>
        <v>1267.234292367034</v>
      </c>
      <c r="D35" s="46">
        <f>C35+'2.2.1'!C35+'2.2.2'!C35-'2.2.3'!C35</f>
        <v>1273.9654411882657</v>
      </c>
      <c r="E35" s="46">
        <f>D35+'2.2.1'!D35+'2.2.2'!D35-'2.2.3'!D35</f>
        <v>1293.5669465389144</v>
      </c>
      <c r="F35" s="67">
        <f t="shared" si="0"/>
        <v>57.055736137062695</v>
      </c>
      <c r="G35" s="33"/>
    </row>
    <row r="36" spans="1:34" ht="28" customHeight="1" x14ac:dyDescent="0.35">
      <c r="A36" s="42" t="s">
        <v>146</v>
      </c>
      <c r="B36" s="43">
        <v>1753.3542730770173</v>
      </c>
      <c r="C36" s="43">
        <f>B36+'2.2.1'!B36+'2.2.2'!B36-'2.2.3'!B36</f>
        <v>1747.6181182285404</v>
      </c>
      <c r="D36" s="43">
        <f>C36+'2.2.1'!C36+'2.2.2'!C36-'2.2.3'!C36</f>
        <v>1751.2864452321805</v>
      </c>
      <c r="E36" s="43">
        <f>D36+'2.2.1'!D36+'2.2.2'!D36-'2.2.3'!D36</f>
        <v>1790.6684740816831</v>
      </c>
      <c r="F36" s="67">
        <f t="shared" si="0"/>
        <v>37.314201004665847</v>
      </c>
    </row>
    <row r="37" spans="1:34" ht="28" customHeight="1" x14ac:dyDescent="0.35">
      <c r="A37" s="45" t="s">
        <v>147</v>
      </c>
      <c r="B37" s="46">
        <v>1241.3432816333509</v>
      </c>
      <c r="C37" s="46">
        <f>B37+'2.2.1'!B37+'2.2.2'!B37-'2.2.3'!B37</f>
        <v>1250.6277410939238</v>
      </c>
      <c r="D37" s="46">
        <f>C37+'2.2.1'!C37+'2.2.2'!C37-'2.2.3'!C37</f>
        <v>1279.8603931230114</v>
      </c>
      <c r="E37" s="46">
        <f>D37+'2.2.1'!D37+'2.2.2'!D37-'2.2.3'!D37</f>
        <v>1315.8828780248036</v>
      </c>
      <c r="F37" s="67">
        <f t="shared" si="0"/>
        <v>74.539596391452733</v>
      </c>
      <c r="G37" s="28"/>
      <c r="H37" s="28"/>
      <c r="I37" s="28"/>
      <c r="J37" s="28"/>
      <c r="K37" s="28"/>
      <c r="L37" s="28"/>
      <c r="M37" s="28"/>
      <c r="N37" s="28"/>
      <c r="O37" s="28"/>
      <c r="P37" s="28"/>
      <c r="Q37" s="29"/>
      <c r="R37" s="28"/>
      <c r="S37" s="29"/>
      <c r="T37" s="28"/>
      <c r="U37" s="28"/>
      <c r="V37" s="28"/>
      <c r="W37" s="28"/>
      <c r="X37" s="28"/>
      <c r="Y37" s="28"/>
      <c r="Z37" s="28"/>
      <c r="AA37" s="28"/>
      <c r="AB37" s="28"/>
      <c r="AC37" s="28"/>
      <c r="AD37" s="28"/>
      <c r="AE37" s="28"/>
      <c r="AF37" s="28"/>
      <c r="AG37" s="29"/>
      <c r="AH37" s="28"/>
    </row>
    <row r="38" spans="1:34" ht="28" customHeight="1" x14ac:dyDescent="0.35">
      <c r="A38" s="42" t="s">
        <v>148</v>
      </c>
      <c r="B38" s="43">
        <v>1191.8579432875151</v>
      </c>
      <c r="C38" s="43">
        <f>B38+'2.2.1'!B38+'2.2.2'!B38-'2.2.3'!B38</f>
        <v>1257.9533439742959</v>
      </c>
      <c r="D38" s="43">
        <f>C38+'2.2.1'!C38+'2.2.2'!C38-'2.2.3'!C38</f>
        <v>1303.9296204890297</v>
      </c>
      <c r="E38" s="43">
        <f>D38+'2.2.1'!D38+'2.2.2'!D38-'2.2.3'!D38</f>
        <v>1357.9653924031377</v>
      </c>
      <c r="F38" s="67">
        <f t="shared" si="0"/>
        <v>166.10744911562256</v>
      </c>
      <c r="G38" s="28"/>
      <c r="H38" s="28"/>
      <c r="I38" s="28"/>
      <c r="J38" s="28"/>
      <c r="K38" s="28"/>
      <c r="L38" s="28"/>
      <c r="M38" s="28"/>
      <c r="N38" s="28"/>
      <c r="O38" s="28"/>
      <c r="P38" s="28"/>
      <c r="Q38" s="29"/>
      <c r="R38" s="28"/>
      <c r="S38" s="29"/>
      <c r="T38" s="28"/>
      <c r="U38" s="28"/>
      <c r="V38" s="28"/>
      <c r="W38" s="28"/>
      <c r="X38" s="28"/>
      <c r="Y38" s="28"/>
      <c r="Z38" s="28"/>
      <c r="AA38" s="28"/>
      <c r="AB38" s="28"/>
      <c r="AC38" s="28"/>
      <c r="AD38" s="28"/>
      <c r="AE38" s="28"/>
      <c r="AF38" s="28"/>
      <c r="AG38" s="29"/>
      <c r="AH38" s="28"/>
    </row>
    <row r="39" spans="1:34" ht="28" customHeight="1" x14ac:dyDescent="0.35">
      <c r="A39" s="45" t="s">
        <v>149</v>
      </c>
      <c r="B39" s="46">
        <v>291.31533836529587</v>
      </c>
      <c r="C39" s="46">
        <f>B39+'2.2.1'!B39+'2.2.2'!B39-'2.2.3'!B39</f>
        <v>314.42155149158549</v>
      </c>
      <c r="D39" s="46">
        <f>C39+'2.2.1'!C39+'2.2.2'!C39-'2.2.3'!C39</f>
        <v>327.75107283171184</v>
      </c>
      <c r="E39" s="46">
        <f>D39+'2.2.1'!D39+'2.2.2'!D39-'2.2.3'!D39</f>
        <v>337.52543801245838</v>
      </c>
      <c r="F39" s="67">
        <f t="shared" si="0"/>
        <v>46.210099647162508</v>
      </c>
      <c r="G39" s="28"/>
      <c r="H39" s="28"/>
      <c r="I39" s="28"/>
      <c r="J39" s="28"/>
      <c r="K39" s="28"/>
      <c r="L39" s="28"/>
      <c r="M39" s="28"/>
      <c r="N39" s="28"/>
      <c r="O39" s="28"/>
      <c r="P39" s="28"/>
      <c r="Q39" s="29"/>
      <c r="R39" s="28"/>
      <c r="S39" s="29"/>
      <c r="T39" s="28"/>
      <c r="U39" s="28"/>
      <c r="V39" s="28"/>
      <c r="W39" s="28"/>
      <c r="X39" s="28"/>
      <c r="Y39" s="28"/>
      <c r="Z39" s="28"/>
      <c r="AA39" s="28"/>
      <c r="AB39" s="28"/>
      <c r="AC39" s="28"/>
      <c r="AD39" s="28"/>
      <c r="AE39" s="28"/>
      <c r="AF39" s="28"/>
      <c r="AG39" s="29"/>
      <c r="AH39" s="28"/>
    </row>
    <row r="40" spans="1:34" ht="28" customHeight="1" x14ac:dyDescent="0.35">
      <c r="A40" s="42" t="s">
        <v>150</v>
      </c>
      <c r="B40" s="43">
        <v>242.70821170780835</v>
      </c>
      <c r="C40" s="43">
        <f>B40+'2.2.1'!B40+'2.2.2'!B40-'2.2.3'!B40</f>
        <v>228.92099032401782</v>
      </c>
      <c r="D40" s="43">
        <f>C40+'2.2.1'!C40+'2.2.2'!C40-'2.2.3'!C40</f>
        <v>222.27529704503021</v>
      </c>
      <c r="E40" s="43">
        <f>D40+'2.2.1'!D40+'2.2.2'!D40-'2.2.3'!D40</f>
        <v>220.6876429602294</v>
      </c>
      <c r="F40" s="67">
        <f t="shared" si="0"/>
        <v>-22.020568747578949</v>
      </c>
      <c r="G40" s="28"/>
      <c r="H40" s="28"/>
      <c r="I40" s="28"/>
      <c r="J40" s="28"/>
      <c r="K40" s="28"/>
      <c r="L40" s="28"/>
      <c r="M40" s="28"/>
      <c r="N40" s="28"/>
      <c r="O40" s="28"/>
      <c r="P40" s="28"/>
      <c r="Q40" s="29"/>
      <c r="R40" s="28"/>
      <c r="S40" s="29"/>
      <c r="T40" s="28"/>
      <c r="U40" s="28"/>
      <c r="V40" s="28"/>
      <c r="W40" s="28"/>
      <c r="X40" s="28"/>
      <c r="Y40" s="28"/>
      <c r="Z40" s="28"/>
      <c r="AA40" s="28"/>
      <c r="AB40" s="28"/>
      <c r="AC40" s="28"/>
      <c r="AD40" s="28"/>
      <c r="AE40" s="28"/>
      <c r="AF40" s="28"/>
      <c r="AG40" s="29"/>
      <c r="AH40" s="28"/>
    </row>
    <row r="41" spans="1:34" ht="28" customHeight="1" thickBot="1" x14ac:dyDescent="0.4">
      <c r="A41" s="51" t="s">
        <v>151</v>
      </c>
      <c r="B41" s="52">
        <v>212.29394807528354</v>
      </c>
      <c r="C41" s="52">
        <f>B41+'2.2.1'!B41+'2.2.2'!B41-'2.2.3'!B41</f>
        <v>212.25337775749543</v>
      </c>
      <c r="D41" s="52">
        <f>C41+'2.2.1'!C41+'2.2.2'!C41-'2.2.3'!C41</f>
        <v>217.63199151269555</v>
      </c>
      <c r="E41" s="52">
        <f>D41+'2.2.1'!D41+'2.2.2'!D41-'2.2.3'!D41</f>
        <v>225.3519917572165</v>
      </c>
      <c r="F41" s="68">
        <f t="shared" si="0"/>
        <v>13.058043681932958</v>
      </c>
      <c r="G41" s="28"/>
      <c r="H41" s="28"/>
      <c r="I41" s="28"/>
      <c r="J41" s="28"/>
      <c r="K41" s="28"/>
      <c r="L41" s="28"/>
      <c r="M41" s="28"/>
      <c r="N41" s="28"/>
      <c r="O41" s="28"/>
      <c r="P41" s="28"/>
      <c r="Q41" s="29"/>
      <c r="R41" s="28"/>
      <c r="S41" s="29"/>
      <c r="T41" s="28"/>
      <c r="U41" s="28"/>
      <c r="V41" s="28"/>
      <c r="W41" s="28"/>
      <c r="X41" s="28"/>
      <c r="Y41" s="28"/>
      <c r="Z41" s="28"/>
      <c r="AA41" s="28"/>
      <c r="AB41" s="28"/>
      <c r="AC41" s="28"/>
      <c r="AD41" s="28"/>
      <c r="AE41" s="28"/>
      <c r="AF41" s="28"/>
      <c r="AG41" s="29"/>
      <c r="AH41" s="28"/>
    </row>
    <row r="42" spans="1:34" ht="28" customHeight="1" thickTop="1" thickBot="1" x14ac:dyDescent="0.4">
      <c r="A42" s="55" t="s">
        <v>152</v>
      </c>
      <c r="B42" s="56">
        <v>8121.3979239582441</v>
      </c>
      <c r="C42" s="56">
        <f>B42+'2.2.1'!B42+'2.2.2'!B42-'2.2.3'!B42</f>
        <v>8215.2378141753397</v>
      </c>
      <c r="D42" s="56">
        <f>C42+'2.2.1'!C42+'2.2.2'!C42-'2.2.3'!C42</f>
        <v>8235.0971731362115</v>
      </c>
      <c r="E42" s="56">
        <f>D42+'2.2.1'!D42+'2.2.2'!D42-'2.2.3'!D42</f>
        <v>8186.6355190409804</v>
      </c>
      <c r="F42" s="69">
        <f t="shared" si="0"/>
        <v>65.237595082736334</v>
      </c>
      <c r="G42" s="28"/>
      <c r="H42" s="28"/>
      <c r="I42" s="28"/>
      <c r="J42" s="28"/>
      <c r="K42" s="28"/>
      <c r="L42" s="28"/>
      <c r="M42" s="28"/>
      <c r="N42" s="28"/>
      <c r="O42" s="28"/>
      <c r="P42" s="28"/>
      <c r="Q42" s="29"/>
      <c r="R42" s="28"/>
      <c r="S42" s="29"/>
      <c r="T42" s="28"/>
      <c r="U42" s="28"/>
      <c r="V42" s="28"/>
      <c r="W42" s="28"/>
      <c r="X42" s="28"/>
      <c r="Y42" s="28"/>
      <c r="Z42" s="28"/>
      <c r="AA42" s="28"/>
      <c r="AB42" s="28"/>
      <c r="AC42" s="28"/>
      <c r="AD42" s="28"/>
      <c r="AE42" s="28"/>
      <c r="AF42" s="28"/>
      <c r="AG42" s="29"/>
      <c r="AH42" s="28"/>
    </row>
    <row r="43" spans="1:34" s="32" customFormat="1" ht="28" customHeight="1" thickTop="1" thickBot="1" x14ac:dyDescent="0.4">
      <c r="A43" s="63" t="s">
        <v>39</v>
      </c>
      <c r="B43" s="64">
        <f>'2.1.4'!B16</f>
        <v>4027.0916534550902</v>
      </c>
      <c r="C43" s="64">
        <f>'2.1.4'!C16</f>
        <v>4088.6735829684899</v>
      </c>
      <c r="D43" s="64">
        <f>'2.1.4'!D16</f>
        <v>4217.552912408335</v>
      </c>
      <c r="E43" s="64">
        <f>'2.1.4'!E16</f>
        <v>4234.7932902627335</v>
      </c>
      <c r="F43" s="70">
        <f t="shared" si="0"/>
        <v>207.70163680764335</v>
      </c>
      <c r="G43" s="30"/>
      <c r="H43" s="30"/>
      <c r="I43" s="30"/>
      <c r="J43" s="30"/>
      <c r="K43" s="30"/>
      <c r="L43" s="30"/>
      <c r="M43" s="30"/>
      <c r="N43" s="30"/>
      <c r="O43" s="30"/>
      <c r="P43" s="30"/>
      <c r="Q43" s="31"/>
      <c r="R43" s="30"/>
      <c r="S43" s="31"/>
      <c r="T43" s="30"/>
      <c r="U43" s="30"/>
      <c r="V43" s="30"/>
      <c r="W43" s="30"/>
      <c r="X43" s="30"/>
      <c r="Y43" s="30"/>
      <c r="Z43" s="30"/>
      <c r="AA43" s="30"/>
      <c r="AB43" s="30"/>
      <c r="AC43" s="30"/>
      <c r="AD43" s="30"/>
      <c r="AE43" s="30"/>
      <c r="AF43" s="30"/>
      <c r="AG43" s="31"/>
      <c r="AH43" s="30"/>
    </row>
    <row r="44" spans="1:34" ht="28" customHeight="1" thickTop="1" thickBot="1" x14ac:dyDescent="0.4">
      <c r="A44" s="58" t="s">
        <v>7</v>
      </c>
      <c r="B44" s="59">
        <f>SUM(B5:B43)</f>
        <v>47256.729017734513</v>
      </c>
      <c r="C44" s="59">
        <f t="shared" ref="C44:E44" si="1">SUM(C5:C43)</f>
        <v>46418.862066157832</v>
      </c>
      <c r="D44" s="59">
        <f t="shared" si="1"/>
        <v>45960.426139525247</v>
      </c>
      <c r="E44" s="59">
        <f t="shared" si="1"/>
        <v>45952.720122142753</v>
      </c>
      <c r="F44" s="70">
        <f t="shared" si="0"/>
        <v>-1304.0088955917599</v>
      </c>
      <c r="G44" s="28"/>
      <c r="H44" s="28"/>
      <c r="I44" s="28"/>
      <c r="J44" s="28"/>
      <c r="K44" s="28"/>
      <c r="L44" s="28"/>
      <c r="M44" s="28"/>
      <c r="N44" s="28"/>
      <c r="O44" s="28"/>
      <c r="P44" s="28"/>
      <c r="Q44" s="29"/>
      <c r="R44" s="28"/>
      <c r="S44" s="29"/>
      <c r="T44" s="28"/>
      <c r="U44" s="28"/>
      <c r="V44" s="28"/>
      <c r="W44" s="28"/>
      <c r="X44" s="28"/>
      <c r="Y44" s="28"/>
      <c r="Z44" s="28"/>
      <c r="AA44" s="28"/>
      <c r="AB44" s="28"/>
      <c r="AC44" s="28"/>
      <c r="AD44" s="28"/>
      <c r="AE44" s="28"/>
      <c r="AF44" s="28"/>
      <c r="AG44" s="29"/>
      <c r="AH44" s="28"/>
    </row>
    <row r="45" spans="1:34" ht="26.25" customHeight="1" thickTop="1" x14ac:dyDescent="0.35">
      <c r="A45" s="22" t="s">
        <v>158</v>
      </c>
      <c r="B45" s="34"/>
      <c r="C45" s="35"/>
      <c r="D45" s="35"/>
      <c r="E45" s="35"/>
      <c r="F45" s="35"/>
      <c r="G45" s="35"/>
    </row>
    <row r="46" spans="1:34" ht="26.25" customHeight="1" x14ac:dyDescent="0.35">
      <c r="A46" s="36"/>
      <c r="B46" s="122"/>
      <c r="C46" s="122"/>
      <c r="D46" s="122"/>
      <c r="E46" s="122"/>
      <c r="F46" s="122"/>
      <c r="G46" s="30"/>
    </row>
    <row r="47" spans="1:34" ht="26.25" customHeight="1" x14ac:dyDescent="0.35">
      <c r="A47" s="36"/>
      <c r="B47" s="122"/>
      <c r="C47" s="122"/>
      <c r="D47" s="122"/>
      <c r="E47" s="122"/>
      <c r="F47" s="122"/>
      <c r="G47" s="122"/>
    </row>
    <row r="48" spans="1:34" ht="26.25" customHeight="1" x14ac:dyDescent="0.35">
      <c r="A48" s="36"/>
      <c r="B48" s="2"/>
      <c r="C48" s="30"/>
      <c r="D48" s="30"/>
      <c r="E48" s="30"/>
      <c r="F48" s="30"/>
      <c r="G48" s="30"/>
    </row>
    <row r="49" spans="1:1" x14ac:dyDescent="0.35">
      <c r="A49" s="22"/>
    </row>
  </sheetData>
  <sheetProtection algorithmName="SHA-512" hashValue="RRAlA09aZvDVkMfd72beGTC0Ye6EEF5AfXjCOiVfGa0CLLvD/pbvwVVFkhCcl8bxZE2UOHnbkHrZ6DCxvXE9ig==" saltValue="PLn3cmXRMgRYWkIprY9nTg==" spinCount="100000" sheet="1" objects="1" scenarios="1"/>
  <mergeCells count="1">
    <mergeCell ref="A3:A4"/>
  </mergeCells>
  <pageMargins left="0.7" right="0.7" top="0.78740157499999996" bottom="0.78740157499999996" header="0.3" footer="0.3"/>
  <pageSetup paperSize="9" scale="37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13</vt:i4>
      </vt:variant>
    </vt:vector>
  </HeadingPairs>
  <TitlesOfParts>
    <vt:vector size="13" baseType="lpstr">
      <vt:lpstr>Inhaltsverzeichnis</vt:lpstr>
      <vt:lpstr>1.1</vt:lpstr>
      <vt:lpstr>1.2</vt:lpstr>
      <vt:lpstr>1.3</vt:lpstr>
      <vt:lpstr>1.4</vt:lpstr>
      <vt:lpstr>2.1.1</vt:lpstr>
      <vt:lpstr>2.1.2</vt:lpstr>
      <vt:lpstr>2.1.3</vt:lpstr>
      <vt:lpstr>2.1.4</vt:lpstr>
      <vt:lpstr>2.2.1</vt:lpstr>
      <vt:lpstr>2.2.2</vt:lpstr>
      <vt:lpstr>2.2.3</vt:lpstr>
      <vt:lpstr>2.2.4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Steeg, Stefanie</dc:creator>
  <cp:lastModifiedBy>Krebs, Bennet</cp:lastModifiedBy>
  <dcterms:created xsi:type="dcterms:W3CDTF">2017-01-04T09:02:03Z</dcterms:created>
  <dcterms:modified xsi:type="dcterms:W3CDTF">2024-11-19T11:42:06Z</dcterms:modified>
</cp:coreProperties>
</file>