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8780" windowHeight="11892"/>
  </bookViews>
  <sheets>
    <sheet name="Tabelle A1.1-5" sheetId="4" r:id="rId1"/>
  </sheets>
  <calcPr calcId="145621"/>
</workbook>
</file>

<file path=xl/calcChain.xml><?xml version="1.0" encoding="utf-8"?>
<calcChain xmlns="http://schemas.openxmlformats.org/spreadsheetml/2006/main">
  <c r="O41" i="4" l="1"/>
  <c r="O40" i="4"/>
  <c r="O39" i="4"/>
  <c r="O38" i="4"/>
  <c r="O37" i="4"/>
  <c r="O36" i="4"/>
  <c r="O35" i="4"/>
  <c r="O34" i="4"/>
  <c r="O32" i="4"/>
  <c r="O30" i="4"/>
  <c r="O29" i="4"/>
  <c r="O28" i="4"/>
  <c r="O27" i="4"/>
  <c r="O26" i="4"/>
  <c r="O25" i="4"/>
  <c r="O24" i="4"/>
  <c r="O23" i="4"/>
  <c r="O21" i="4"/>
  <c r="O19" i="4"/>
  <c r="O18" i="4"/>
  <c r="O17" i="4"/>
  <c r="O16" i="4"/>
  <c r="O15" i="4"/>
  <c r="O14" i="4"/>
  <c r="O13" i="4"/>
  <c r="O12" i="4"/>
  <c r="O10" i="4"/>
  <c r="N41" i="4"/>
  <c r="N40" i="4"/>
  <c r="N39" i="4"/>
  <c r="N38" i="4"/>
  <c r="N37" i="4"/>
  <c r="N36" i="4"/>
  <c r="N35" i="4"/>
  <c r="N34" i="4"/>
  <c r="N32" i="4"/>
  <c r="N30" i="4"/>
  <c r="N29" i="4"/>
  <c r="N28" i="4"/>
  <c r="N27" i="4"/>
  <c r="N26" i="4"/>
  <c r="N25" i="4"/>
  <c r="N24" i="4"/>
  <c r="N23" i="4"/>
  <c r="N21" i="4"/>
  <c r="N19" i="4"/>
  <c r="N18" i="4"/>
  <c r="N17" i="4"/>
  <c r="N16" i="4"/>
  <c r="N15" i="4"/>
  <c r="N14" i="4"/>
  <c r="N13" i="4"/>
  <c r="N12" i="4"/>
  <c r="N10" i="4"/>
  <c r="J39" i="4" l="1"/>
  <c r="T34" i="4" l="1"/>
  <c r="R34" i="4"/>
  <c r="P34" i="4"/>
  <c r="L34" i="4"/>
  <c r="J34" i="4"/>
  <c r="T23" i="4"/>
  <c r="R23" i="4"/>
  <c r="P23" i="4"/>
  <c r="L23" i="4"/>
  <c r="J23" i="4"/>
  <c r="H36" i="4"/>
  <c r="F36" i="4" s="1"/>
  <c r="H35" i="4"/>
  <c r="F35" i="4" s="1"/>
  <c r="H25" i="4"/>
  <c r="F25" i="4" s="1"/>
  <c r="H24" i="4"/>
  <c r="F24" i="4" s="1"/>
  <c r="G14" i="4"/>
  <c r="G13" i="4"/>
  <c r="M14" i="4" l="1"/>
  <c r="M13" i="4"/>
  <c r="K14" i="4"/>
  <c r="K13" i="4"/>
  <c r="T12" i="4"/>
  <c r="R12" i="4"/>
  <c r="P12" i="4"/>
  <c r="L12" i="4"/>
  <c r="J12" i="4"/>
  <c r="H14" i="4"/>
  <c r="F14" i="4" s="1"/>
  <c r="H13" i="4"/>
  <c r="F13" i="4" s="1"/>
  <c r="H15" i="4"/>
  <c r="F15" i="4" s="1"/>
  <c r="L28" i="4" l="1"/>
  <c r="H23" i="4" l="1"/>
  <c r="F23" i="4" s="1"/>
  <c r="T17" i="4"/>
  <c r="T10" i="4" s="1"/>
  <c r="R17" i="4"/>
  <c r="P17" i="4"/>
  <c r="P10" i="4" s="1"/>
  <c r="L17" i="4"/>
  <c r="J17" i="4"/>
  <c r="J10" i="4" s="1"/>
  <c r="K15" i="4" s="1"/>
  <c r="T39" i="4"/>
  <c r="T32" i="4" s="1"/>
  <c r="R39" i="4"/>
  <c r="R32" i="4" s="1"/>
  <c r="P39" i="4"/>
  <c r="P32" i="4" s="1"/>
  <c r="L39" i="4"/>
  <c r="L32" i="4" s="1"/>
  <c r="J32" i="4"/>
  <c r="T28" i="4"/>
  <c r="R28" i="4"/>
  <c r="R21" i="4" s="1"/>
  <c r="P28" i="4"/>
  <c r="P21" i="4" s="1"/>
  <c r="L21" i="4"/>
  <c r="J28" i="4"/>
  <c r="H38" i="4"/>
  <c r="F38" i="4" s="1"/>
  <c r="H27" i="4"/>
  <c r="F27" i="4" s="1"/>
  <c r="H16" i="4"/>
  <c r="F16" i="4" s="1"/>
  <c r="H41" i="4"/>
  <c r="F41" i="4" s="1"/>
  <c r="H40" i="4"/>
  <c r="F40" i="4" s="1"/>
  <c r="H37" i="4"/>
  <c r="F37" i="4" s="1"/>
  <c r="H34" i="4"/>
  <c r="F34" i="4" s="1"/>
  <c r="H30" i="4"/>
  <c r="F30" i="4" s="1"/>
  <c r="H29" i="4"/>
  <c r="F29" i="4" s="1"/>
  <c r="H26" i="4"/>
  <c r="F26" i="4" s="1"/>
  <c r="H19" i="4"/>
  <c r="F19" i="4" s="1"/>
  <c r="H18" i="4"/>
  <c r="F18" i="4" s="1"/>
  <c r="H12" i="4"/>
  <c r="F12" i="4" s="1"/>
  <c r="U35" i="4" l="1"/>
  <c r="U36" i="4"/>
  <c r="S35" i="4"/>
  <c r="S36" i="4"/>
  <c r="Q35" i="4"/>
  <c r="Q36" i="4"/>
  <c r="M36" i="4"/>
  <c r="M35" i="4"/>
  <c r="K35" i="4"/>
  <c r="K36" i="4"/>
  <c r="S25" i="4"/>
  <c r="S24" i="4"/>
  <c r="Q24" i="4"/>
  <c r="Q25" i="4"/>
  <c r="M27" i="4"/>
  <c r="M24" i="4"/>
  <c r="M25" i="4"/>
  <c r="U15" i="4"/>
  <c r="U13" i="4"/>
  <c r="U14" i="4"/>
  <c r="Q15" i="4"/>
  <c r="Q14" i="4"/>
  <c r="Q13" i="4"/>
  <c r="Q16" i="4"/>
  <c r="K16" i="4"/>
  <c r="H28" i="4"/>
  <c r="F28" i="4" s="1"/>
  <c r="S27" i="4"/>
  <c r="S30" i="4"/>
  <c r="K39" i="4"/>
  <c r="K38" i="4"/>
  <c r="H32" i="4"/>
  <c r="I34" i="4" s="1"/>
  <c r="Q39" i="4"/>
  <c r="Q38" i="4"/>
  <c r="Q41" i="4"/>
  <c r="U39" i="4"/>
  <c r="U41" i="4"/>
  <c r="U38" i="4"/>
  <c r="Q30" i="4"/>
  <c r="Q27" i="4"/>
  <c r="M39" i="4"/>
  <c r="M38" i="4"/>
  <c r="M41" i="4"/>
  <c r="S39" i="4"/>
  <c r="S38" i="4"/>
  <c r="S41" i="4"/>
  <c r="U16" i="4"/>
  <c r="U19" i="4"/>
  <c r="S28" i="4"/>
  <c r="K17" i="4"/>
  <c r="Q17" i="4"/>
  <c r="U17" i="4"/>
  <c r="J21" i="4"/>
  <c r="K21" i="4" s="1"/>
  <c r="T21" i="4"/>
  <c r="L10" i="4"/>
  <c r="M15" i="4" s="1"/>
  <c r="R10" i="4"/>
  <c r="S10" i="4" s="1"/>
  <c r="H17" i="4"/>
  <c r="F17" i="4" s="1"/>
  <c r="H39" i="4"/>
  <c r="F39" i="4" s="1"/>
  <c r="Q28" i="4"/>
  <c r="M28" i="4"/>
  <c r="M30" i="4"/>
  <c r="Q19" i="4"/>
  <c r="K10" i="4"/>
  <c r="K12" i="4"/>
  <c r="K18" i="4"/>
  <c r="K19" i="4"/>
  <c r="K32" i="4"/>
  <c r="K34" i="4"/>
  <c r="K37" i="4"/>
  <c r="K40" i="4"/>
  <c r="K41" i="4"/>
  <c r="M21" i="4"/>
  <c r="M23" i="4"/>
  <c r="M26" i="4"/>
  <c r="M29" i="4"/>
  <c r="M32" i="4"/>
  <c r="M34" i="4"/>
  <c r="M37" i="4"/>
  <c r="M40" i="4"/>
  <c r="Q10" i="4"/>
  <c r="Q12" i="4"/>
  <c r="Q18" i="4"/>
  <c r="Q21" i="4"/>
  <c r="Q23" i="4"/>
  <c r="Q26" i="4"/>
  <c r="Q29" i="4"/>
  <c r="Q32" i="4"/>
  <c r="Q34" i="4"/>
  <c r="Q37" i="4"/>
  <c r="Q40" i="4"/>
  <c r="S21" i="4"/>
  <c r="S23" i="4"/>
  <c r="S26" i="4"/>
  <c r="S29" i="4"/>
  <c r="S32" i="4"/>
  <c r="S34" i="4"/>
  <c r="S37" i="4"/>
  <c r="S40" i="4"/>
  <c r="U10" i="4"/>
  <c r="U12" i="4"/>
  <c r="U18" i="4"/>
  <c r="U21" i="4"/>
  <c r="U32" i="4"/>
  <c r="U34" i="4"/>
  <c r="U37" i="4"/>
  <c r="U40" i="4"/>
  <c r="I40" i="4"/>
  <c r="I41" i="4"/>
  <c r="I37" i="4" l="1"/>
  <c r="K28" i="4"/>
  <c r="I32" i="4"/>
  <c r="I35" i="4"/>
  <c r="I36" i="4"/>
  <c r="U23" i="4"/>
  <c r="U24" i="4"/>
  <c r="U25" i="4"/>
  <c r="K27" i="4"/>
  <c r="K24" i="4"/>
  <c r="K25" i="4"/>
  <c r="S15" i="4"/>
  <c r="S13" i="4"/>
  <c r="S14" i="4"/>
  <c r="M10" i="4"/>
  <c r="M12" i="4"/>
  <c r="S12" i="4"/>
  <c r="I38" i="4"/>
  <c r="F32" i="4"/>
  <c r="G34" i="4" s="1"/>
  <c r="H21" i="4"/>
  <c r="I29" i="4" s="1"/>
  <c r="S18" i="4"/>
  <c r="H10" i="4"/>
  <c r="U29" i="4"/>
  <c r="U26" i="4"/>
  <c r="K30" i="4"/>
  <c r="K26" i="4"/>
  <c r="K29" i="4"/>
  <c r="K23" i="4"/>
  <c r="M18" i="4"/>
  <c r="S19" i="4"/>
  <c r="S16" i="4"/>
  <c r="U30" i="4"/>
  <c r="U27" i="4"/>
  <c r="U28" i="4"/>
  <c r="S17" i="4"/>
  <c r="M16" i="4"/>
  <c r="M19" i="4"/>
  <c r="I39" i="4"/>
  <c r="M17" i="4"/>
  <c r="F21" i="4" l="1"/>
  <c r="G26" i="4" s="1"/>
  <c r="I26" i="4"/>
  <c r="G32" i="4"/>
  <c r="G35" i="4"/>
  <c r="G36" i="4"/>
  <c r="G37" i="4"/>
  <c r="I21" i="4"/>
  <c r="I30" i="4"/>
  <c r="I27" i="4"/>
  <c r="I23" i="4"/>
  <c r="G30" i="4"/>
  <c r="I28" i="4"/>
  <c r="I24" i="4"/>
  <c r="I25" i="4"/>
  <c r="I15" i="4"/>
  <c r="I14" i="4"/>
  <c r="I13" i="4"/>
  <c r="F10" i="4"/>
  <c r="G15" i="4" s="1"/>
  <c r="I12" i="4"/>
  <c r="I16" i="4"/>
  <c r="I18" i="4"/>
  <c r="G38" i="4"/>
  <c r="G39" i="4"/>
  <c r="G40" i="4"/>
  <c r="G41" i="4"/>
  <c r="G27" i="4"/>
  <c r="I10" i="4"/>
  <c r="I19" i="4"/>
  <c r="I17" i="4"/>
  <c r="G29" i="4"/>
  <c r="G23" i="4"/>
  <c r="G21" i="4"/>
  <c r="G28" i="4"/>
  <c r="G25" i="4" l="1"/>
  <c r="G24" i="4"/>
  <c r="G10" i="4"/>
  <c r="G16" i="4"/>
  <c r="G19" i="4"/>
  <c r="G17" i="4"/>
  <c r="G12" i="4"/>
  <c r="G18" i="4"/>
</calcChain>
</file>

<file path=xl/sharedStrings.xml><?xml version="1.0" encoding="utf-8"?>
<sst xmlns="http://schemas.openxmlformats.org/spreadsheetml/2006/main" count="81" uniqueCount="37">
  <si>
    <t>andere ehemalige Bewerber des letzten Berichtsjahres</t>
  </si>
  <si>
    <t>darunter:</t>
  </si>
  <si>
    <t xml:space="preserve">darunter: </t>
  </si>
  <si>
    <t>Deutschland</t>
  </si>
  <si>
    <t>Westdeutschland</t>
  </si>
  <si>
    <t>Ostdeutschland</t>
  </si>
  <si>
    <t>bis zum 30.09. eingemündete Bewerber des letzten Berichtsjahres</t>
  </si>
  <si>
    <t>Bewerber mit Alternative zum 30.09. des letzten Berichtsjahres</t>
  </si>
  <si>
    <t>unversorgte Bewerber am 30.09. des letzten Berichtsjahres</t>
  </si>
  <si>
    <t>►</t>
  </si>
  <si>
    <t>●</t>
  </si>
  <si>
    <t>Insgesamt</t>
  </si>
  <si>
    <t>andere ehemalige Bewerber, darunter:</t>
  </si>
  <si>
    <t>ohne Angabe eines Verbleibs</t>
  </si>
  <si>
    <t>mit alternativer Verbleibsmöglichkeit</t>
  </si>
  <si>
    <t>ohne alternative Verbleibsmöglichkeit</t>
  </si>
  <si>
    <t>eingemündete Bewerber</t>
  </si>
  <si>
    <t>noch weiter suchende Bewerber, darunter</t>
  </si>
  <si>
    <t>Sp.1</t>
  </si>
  <si>
    <t>Sp.2</t>
  </si>
  <si>
    <t>Sp.3</t>
  </si>
  <si>
    <t>Sp.4</t>
  </si>
  <si>
    <t>Sp.5</t>
  </si>
  <si>
    <t>Sp.6</t>
  </si>
  <si>
    <t>Sp.7</t>
  </si>
  <si>
    <t>Bereits Bewerber im Berichtsjahr 2012/2013</t>
  </si>
  <si>
    <t>Kein Bewerber im letzten Berichtsjahr 2012/2013</t>
  </si>
  <si>
    <t xml:space="preserve">darunter Status im Dezember 2013:  </t>
  </si>
  <si>
    <t>Am 01.10.2013 weiterhin suchende oder nach dem 01.10.2012 erneut oder neu suchende Bewerber</t>
  </si>
  <si>
    <t>Berufsausbildung ungefördert</t>
  </si>
  <si>
    <t>Berufsausbildung gefördert</t>
  </si>
  <si>
    <t>Sp.8</t>
  </si>
  <si>
    <t>(Summe Sp.3 bis Sp.5)</t>
  </si>
  <si>
    <t>(Sp.2 + Sp.8)</t>
  </si>
  <si>
    <t>Noch suchende Bewerber zum Ende des letzten Berichtsjahres</t>
  </si>
  <si>
    <t>Quelle: Ausbildungsmarktstatistik der Bundesagentur für Arbeit; Berechnungen des Bundesinstituts für Berufsbildung</t>
  </si>
  <si>
    <t xml:space="preserve">Tabelle A1.1-5: Herkunft und Verbleib der Ausbildungsstellenbewerber, für die im vierten Quartal des Kalenderjahres 2013 zeitweise oder dauerhaft ein Vermittlungsauftrag für den Beginn einer Berufsausbildung bis Ende 2013 bestand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</si>
</sst>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rgb="FF0000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3" fontId="12" fillId="5" borderId="4" xfId="0" applyNumberFormat="1" applyFont="1" applyFill="1" applyBorder="1" applyAlignment="1">
      <alignment horizontal="right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3" fontId="12" fillId="5" borderId="0" xfId="0" applyNumberFormat="1" applyFont="1" applyFill="1" applyBorder="1" applyAlignment="1">
      <alignment horizontal="right" vertical="center" wrapText="1"/>
    </xf>
    <xf numFmtId="3" fontId="12" fillId="5" borderId="0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right" vertical="center" wrapText="1"/>
    </xf>
    <xf numFmtId="3" fontId="12" fillId="5" borderId="1" xfId="0" applyNumberFormat="1" applyFont="1" applyFill="1" applyBorder="1" applyAlignment="1">
      <alignment horizontal="right" vertical="center" wrapText="1"/>
    </xf>
    <xf numFmtId="3" fontId="12" fillId="5" borderId="2" xfId="0" applyNumberFormat="1" applyFont="1" applyFill="1" applyBorder="1" applyAlignment="1">
      <alignment horizontal="center" vertical="center" wrapText="1"/>
    </xf>
    <xf numFmtId="164" fontId="12" fillId="5" borderId="5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Border="1" applyAlignment="1">
      <alignment horizontal="right" vertical="center" wrapText="1"/>
    </xf>
    <xf numFmtId="3" fontId="10" fillId="5" borderId="4" xfId="0" applyNumberFormat="1" applyFont="1" applyFill="1" applyBorder="1" applyAlignment="1">
      <alignment horizontal="right" vertical="center" wrapText="1"/>
    </xf>
    <xf numFmtId="164" fontId="10" fillId="5" borderId="0" xfId="0" applyNumberFormat="1" applyFont="1" applyFill="1" applyBorder="1" applyAlignment="1">
      <alignment horizontal="right" vertical="center" wrapText="1"/>
    </xf>
    <xf numFmtId="164" fontId="10" fillId="5" borderId="5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164" fontId="12" fillId="5" borderId="3" xfId="0" applyNumberFormat="1" applyFont="1" applyFill="1" applyBorder="1" applyAlignment="1">
      <alignment horizontal="right" vertical="center" wrapText="1"/>
    </xf>
    <xf numFmtId="3" fontId="12" fillId="5" borderId="2" xfId="0" applyNumberFormat="1" applyFont="1" applyFill="1" applyBorder="1" applyAlignment="1">
      <alignment horizontal="right" vertical="center" wrapText="1"/>
    </xf>
    <xf numFmtId="164" fontId="12" fillId="5" borderId="2" xfId="0" applyNumberFormat="1" applyFont="1" applyFill="1" applyBorder="1" applyAlignment="1">
      <alignment horizontal="right" vertical="center" wrapText="1"/>
    </xf>
    <xf numFmtId="164" fontId="10" fillId="5" borderId="2" xfId="0" applyNumberFormat="1" applyFont="1" applyFill="1" applyBorder="1" applyAlignment="1">
      <alignment horizontal="right" vertical="center" wrapText="1"/>
    </xf>
    <xf numFmtId="164" fontId="10" fillId="5" borderId="3" xfId="0" applyNumberFormat="1" applyFont="1" applyFill="1" applyBorder="1" applyAlignment="1">
      <alignment horizontal="right" vertical="center" wrapText="1"/>
    </xf>
    <xf numFmtId="3" fontId="12" fillId="6" borderId="4" xfId="0" applyNumberFormat="1" applyFont="1" applyFill="1" applyBorder="1" applyAlignment="1">
      <alignment horizontal="right" vertical="center"/>
    </xf>
    <xf numFmtId="164" fontId="12" fillId="6" borderId="5" xfId="0" applyNumberFormat="1" applyFont="1" applyFill="1" applyBorder="1" applyAlignment="1">
      <alignment horizontal="right" vertical="center"/>
    </xf>
    <xf numFmtId="3" fontId="12" fillId="6" borderId="0" xfId="0" applyNumberFormat="1" applyFont="1" applyFill="1" applyBorder="1" applyAlignment="1">
      <alignment horizontal="right" vertical="center"/>
    </xf>
    <xf numFmtId="164" fontId="12" fillId="6" borderId="0" xfId="0" applyNumberFormat="1" applyFont="1" applyFill="1" applyBorder="1" applyAlignment="1">
      <alignment horizontal="right" vertical="center"/>
    </xf>
    <xf numFmtId="3" fontId="10" fillId="6" borderId="4" xfId="0" applyNumberFormat="1" applyFont="1" applyFill="1" applyBorder="1" applyAlignment="1">
      <alignment horizontal="right" vertical="center"/>
    </xf>
    <xf numFmtId="164" fontId="10" fillId="6" borderId="0" xfId="0" applyNumberFormat="1" applyFont="1" applyFill="1" applyBorder="1" applyAlignment="1">
      <alignment horizontal="right" vertical="center"/>
    </xf>
    <xf numFmtId="164" fontId="10" fillId="6" borderId="5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3" fontId="10" fillId="6" borderId="6" xfId="0" applyNumberFormat="1" applyFont="1" applyFill="1" applyBorder="1" applyAlignment="1">
      <alignment horizontal="right" vertical="center"/>
    </xf>
    <xf numFmtId="164" fontId="10" fillId="6" borderId="8" xfId="0" applyNumberFormat="1" applyFont="1" applyFill="1" applyBorder="1" applyAlignment="1">
      <alignment horizontal="right" vertical="center"/>
    </xf>
    <xf numFmtId="3" fontId="10" fillId="6" borderId="7" xfId="0" applyNumberFormat="1" applyFont="1" applyFill="1" applyBorder="1" applyAlignment="1">
      <alignment horizontal="right" vertical="center"/>
    </xf>
    <xf numFmtId="164" fontId="10" fillId="6" borderId="7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3" fontId="12" fillId="7" borderId="4" xfId="0" applyNumberFormat="1" applyFont="1" applyFill="1" applyBorder="1" applyAlignment="1">
      <alignment horizontal="right" vertical="center"/>
    </xf>
    <xf numFmtId="164" fontId="12" fillId="7" borderId="5" xfId="0" applyNumberFormat="1" applyFont="1" applyFill="1" applyBorder="1" applyAlignment="1">
      <alignment horizontal="right" vertical="center"/>
    </xf>
    <xf numFmtId="3" fontId="10" fillId="7" borderId="4" xfId="0" applyNumberFormat="1" applyFont="1" applyFill="1" applyBorder="1" applyAlignment="1">
      <alignment horizontal="right" vertical="center"/>
    </xf>
    <xf numFmtId="164" fontId="10" fillId="7" borderId="5" xfId="0" applyNumberFormat="1" applyFont="1" applyFill="1" applyBorder="1" applyAlignment="1">
      <alignment horizontal="right" vertical="center"/>
    </xf>
    <xf numFmtId="3" fontId="10" fillId="7" borderId="6" xfId="0" applyNumberFormat="1" applyFont="1" applyFill="1" applyBorder="1" applyAlignment="1">
      <alignment horizontal="right" vertical="center"/>
    </xf>
    <xf numFmtId="164" fontId="10" fillId="7" borderId="8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3" fontId="10" fillId="3" borderId="9" xfId="0" applyNumberFormat="1" applyFont="1" applyFill="1" applyBorder="1" applyAlignment="1">
      <alignment horizontal="left" vertical="center" wrapText="1"/>
    </xf>
    <xf numFmtId="3" fontId="10" fillId="3" borderId="10" xfId="0" applyNumberFormat="1" applyFont="1" applyFill="1" applyBorder="1" applyAlignment="1">
      <alignment horizontal="left" vertical="center" wrapText="1"/>
    </xf>
    <xf numFmtId="3" fontId="10" fillId="3" borderId="11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3" fontId="10" fillId="6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3" fontId="10" fillId="6" borderId="2" xfId="0" applyNumberFormat="1" applyFont="1" applyFill="1" applyBorder="1" applyAlignment="1">
      <alignment horizontal="center" vertical="center" wrapText="1"/>
    </xf>
    <xf numFmtId="3" fontId="10" fillId="6" borderId="3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3"/>
  <sheetViews>
    <sheetView tabSelected="1" view="pageLayout" topLeftCell="B2" zoomScale="90" zoomScaleNormal="100" zoomScalePageLayoutView="90" workbookViewId="0">
      <selection activeCell="B2" sqref="B2:E8"/>
    </sheetView>
  </sheetViews>
  <sheetFormatPr baseColWidth="10" defaultColWidth="11.44140625" defaultRowHeight="12" x14ac:dyDescent="0.3"/>
  <cols>
    <col min="1" max="1" width="1.5546875" style="2" customWidth="1"/>
    <col min="2" max="2" width="2.88671875" style="2" customWidth="1"/>
    <col min="3" max="3" width="2.44140625" style="2" customWidth="1"/>
    <col min="4" max="4" width="4" style="2" customWidth="1"/>
    <col min="5" max="5" width="38.44140625" style="1" customWidth="1"/>
    <col min="6" max="6" width="11.109375" style="1" customWidth="1"/>
    <col min="7" max="7" width="8.6640625" style="1" customWidth="1"/>
    <col min="8" max="8" width="10.33203125" style="3" customWidth="1"/>
    <col min="9" max="9" width="7.88671875" style="3" customWidth="1"/>
    <col min="10" max="10" width="8.88671875" style="3" customWidth="1"/>
    <col min="11" max="11" width="7.44140625" style="3" customWidth="1"/>
    <col min="12" max="12" width="8.109375" style="3" customWidth="1"/>
    <col min="13" max="13" width="7.44140625" style="3" customWidth="1"/>
    <col min="14" max="14" width="9.109375" style="3" customWidth="1"/>
    <col min="15" max="15" width="7.44140625" style="3" customWidth="1"/>
    <col min="16" max="16" width="9.109375" style="3" customWidth="1"/>
    <col min="17" max="17" width="7.5546875" style="3" customWidth="1"/>
    <col min="18" max="18" width="9.109375" style="3" customWidth="1"/>
    <col min="19" max="19" width="8" style="3" customWidth="1"/>
    <col min="20" max="20" width="9.44140625" style="3" customWidth="1"/>
    <col min="21" max="21" width="7.88671875" style="3" customWidth="1"/>
    <col min="22" max="22" width="1.6640625" style="2" customWidth="1"/>
    <col min="23" max="16384" width="11.44140625" style="2"/>
  </cols>
  <sheetData>
    <row r="1" spans="2:24" ht="37.5" customHeight="1" x14ac:dyDescent="0.3">
      <c r="B1" s="71" t="s">
        <v>36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2:24" ht="23.25" customHeight="1" x14ac:dyDescent="0.3">
      <c r="B2" s="90"/>
      <c r="C2" s="90"/>
      <c r="D2" s="90"/>
      <c r="E2" s="91"/>
      <c r="F2" s="118" t="s">
        <v>11</v>
      </c>
      <c r="G2" s="81"/>
      <c r="H2" s="82" t="s">
        <v>1</v>
      </c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2:24" ht="23.25" customHeight="1" x14ac:dyDescent="0.3">
      <c r="B3" s="92"/>
      <c r="C3" s="92"/>
      <c r="D3" s="92"/>
      <c r="E3" s="93"/>
      <c r="F3" s="96"/>
      <c r="G3" s="119"/>
      <c r="H3" s="78" t="s">
        <v>25</v>
      </c>
      <c r="I3" s="79"/>
      <c r="J3" s="80"/>
      <c r="K3" s="80"/>
      <c r="L3" s="80"/>
      <c r="M3" s="80"/>
      <c r="N3" s="80"/>
      <c r="O3" s="80"/>
      <c r="P3" s="80"/>
      <c r="Q3" s="80"/>
      <c r="R3" s="80"/>
      <c r="S3" s="81"/>
      <c r="T3" s="17"/>
      <c r="U3" s="18"/>
    </row>
    <row r="4" spans="2:24" ht="21.75" customHeight="1" x14ac:dyDescent="0.3">
      <c r="B4" s="92"/>
      <c r="C4" s="92"/>
      <c r="D4" s="92"/>
      <c r="E4" s="93"/>
      <c r="F4" s="96"/>
      <c r="G4" s="119"/>
      <c r="H4" s="121" t="s">
        <v>11</v>
      </c>
      <c r="I4" s="122"/>
      <c r="J4" s="72" t="s">
        <v>2</v>
      </c>
      <c r="K4" s="73"/>
      <c r="L4" s="73"/>
      <c r="M4" s="73"/>
      <c r="N4" s="73"/>
      <c r="O4" s="73"/>
      <c r="P4" s="73"/>
      <c r="Q4" s="73"/>
      <c r="R4" s="73"/>
      <c r="S4" s="74"/>
      <c r="T4" s="96" t="s">
        <v>26</v>
      </c>
      <c r="U4" s="97"/>
    </row>
    <row r="5" spans="2:24" ht="21.75" customHeight="1" x14ac:dyDescent="0.3">
      <c r="B5" s="92"/>
      <c r="C5" s="92"/>
      <c r="D5" s="92"/>
      <c r="E5" s="93"/>
      <c r="F5" s="96"/>
      <c r="G5" s="119"/>
      <c r="H5" s="123"/>
      <c r="I5" s="124"/>
      <c r="J5" s="127" t="s">
        <v>6</v>
      </c>
      <c r="K5" s="90"/>
      <c r="L5" s="127" t="s">
        <v>0</v>
      </c>
      <c r="M5" s="91"/>
      <c r="N5" s="127" t="s">
        <v>34</v>
      </c>
      <c r="O5" s="129"/>
      <c r="P5" s="72" t="s">
        <v>1</v>
      </c>
      <c r="Q5" s="83"/>
      <c r="R5" s="83"/>
      <c r="S5" s="132"/>
      <c r="T5" s="96"/>
      <c r="U5" s="97"/>
    </row>
    <row r="6" spans="2:24" s="1" customFormat="1" ht="63" customHeight="1" x14ac:dyDescent="0.3">
      <c r="B6" s="92"/>
      <c r="C6" s="92"/>
      <c r="D6" s="92"/>
      <c r="E6" s="93"/>
      <c r="F6" s="96"/>
      <c r="G6" s="119"/>
      <c r="H6" s="125"/>
      <c r="I6" s="126"/>
      <c r="J6" s="128"/>
      <c r="K6" s="94"/>
      <c r="L6" s="128"/>
      <c r="M6" s="95"/>
      <c r="N6" s="130"/>
      <c r="O6" s="131"/>
      <c r="P6" s="111" t="s">
        <v>7</v>
      </c>
      <c r="Q6" s="97"/>
      <c r="R6" s="112" t="s">
        <v>8</v>
      </c>
      <c r="S6" s="113"/>
      <c r="T6" s="98"/>
      <c r="U6" s="97"/>
    </row>
    <row r="7" spans="2:24" s="1" customFormat="1" ht="14.25" customHeight="1" x14ac:dyDescent="0.3">
      <c r="B7" s="92"/>
      <c r="C7" s="92"/>
      <c r="D7" s="92"/>
      <c r="E7" s="93"/>
      <c r="F7" s="116" t="s">
        <v>18</v>
      </c>
      <c r="G7" s="117"/>
      <c r="H7" s="103" t="s">
        <v>19</v>
      </c>
      <c r="I7" s="114"/>
      <c r="J7" s="99" t="s">
        <v>20</v>
      </c>
      <c r="K7" s="100"/>
      <c r="L7" s="99" t="s">
        <v>21</v>
      </c>
      <c r="M7" s="100"/>
      <c r="N7" s="103" t="s">
        <v>22</v>
      </c>
      <c r="O7" s="100"/>
      <c r="P7" s="103" t="s">
        <v>23</v>
      </c>
      <c r="Q7" s="100"/>
      <c r="R7" s="99" t="s">
        <v>24</v>
      </c>
      <c r="S7" s="104"/>
      <c r="T7" s="105" t="s">
        <v>31</v>
      </c>
      <c r="U7" s="106"/>
    </row>
    <row r="8" spans="2:24" s="1" customFormat="1" ht="14.25" customHeight="1" x14ac:dyDescent="0.3">
      <c r="B8" s="94"/>
      <c r="C8" s="94"/>
      <c r="D8" s="94"/>
      <c r="E8" s="95"/>
      <c r="F8" s="84" t="s">
        <v>33</v>
      </c>
      <c r="G8" s="85"/>
      <c r="H8" s="86" t="s">
        <v>32</v>
      </c>
      <c r="I8" s="87"/>
      <c r="J8" s="101"/>
      <c r="K8" s="102"/>
      <c r="L8" s="101"/>
      <c r="M8" s="102"/>
      <c r="N8" s="87"/>
      <c r="O8" s="102"/>
      <c r="P8" s="87"/>
      <c r="Q8" s="102"/>
      <c r="R8" s="101"/>
      <c r="S8" s="102"/>
      <c r="T8" s="107"/>
      <c r="U8" s="108"/>
    </row>
    <row r="9" spans="2:24" s="12" customFormat="1" ht="21.75" customHeight="1" x14ac:dyDescent="0.25">
      <c r="B9" s="75" t="s">
        <v>3</v>
      </c>
      <c r="C9" s="75"/>
      <c r="D9" s="75"/>
      <c r="E9" s="75"/>
      <c r="F9" s="19"/>
      <c r="G9" s="20"/>
      <c r="H9" s="21"/>
      <c r="I9" s="22"/>
      <c r="J9" s="23"/>
      <c r="K9" s="24"/>
      <c r="L9" s="23"/>
      <c r="M9" s="25"/>
      <c r="N9" s="24"/>
      <c r="O9" s="25"/>
      <c r="P9" s="26"/>
      <c r="Q9" s="24"/>
      <c r="R9" s="23"/>
      <c r="S9" s="25"/>
      <c r="T9" s="27"/>
      <c r="U9" s="28"/>
    </row>
    <row r="10" spans="2:24" s="14" customFormat="1" ht="34.5" customHeight="1" x14ac:dyDescent="0.25">
      <c r="B10" s="64"/>
      <c r="C10" s="76" t="s">
        <v>28</v>
      </c>
      <c r="D10" s="76"/>
      <c r="E10" s="76"/>
      <c r="F10" s="58">
        <f>H10+T10</f>
        <v>68148</v>
      </c>
      <c r="G10" s="59">
        <f>F10/F$10</f>
        <v>1</v>
      </c>
      <c r="H10" s="42">
        <f>SUM(J10,L10,P10,R10)</f>
        <v>49343</v>
      </c>
      <c r="I10" s="43">
        <f>H10/H$10</f>
        <v>1</v>
      </c>
      <c r="J10" s="40">
        <f>J12+J15+J17</f>
        <v>6382</v>
      </c>
      <c r="K10" s="43">
        <f>J10/J$10</f>
        <v>1</v>
      </c>
      <c r="L10" s="40">
        <f>L12+L15+L17</f>
        <v>7203</v>
      </c>
      <c r="M10" s="41">
        <f>L10/L$10</f>
        <v>1</v>
      </c>
      <c r="N10" s="42">
        <f>P10+R10</f>
        <v>35758</v>
      </c>
      <c r="O10" s="41">
        <f>N10/N$10</f>
        <v>1</v>
      </c>
      <c r="P10" s="42">
        <f>P12+P15+P17</f>
        <v>14818</v>
      </c>
      <c r="Q10" s="43">
        <f>P10/P$10</f>
        <v>1</v>
      </c>
      <c r="R10" s="40">
        <f>R12+R15+R17</f>
        <v>20940</v>
      </c>
      <c r="S10" s="41">
        <f>R10/R$10</f>
        <v>1</v>
      </c>
      <c r="T10" s="52">
        <f>T12+T15+T17</f>
        <v>18805</v>
      </c>
      <c r="U10" s="53">
        <f>T10/T$10</f>
        <v>1</v>
      </c>
      <c r="V10" s="13"/>
      <c r="W10" s="13"/>
    </row>
    <row r="11" spans="2:24" s="15" customFormat="1" ht="15" customHeight="1" x14ac:dyDescent="0.25">
      <c r="B11" s="65"/>
      <c r="C11" s="88" t="s">
        <v>27</v>
      </c>
      <c r="D11" s="88"/>
      <c r="E11" s="89"/>
      <c r="F11" s="58"/>
      <c r="G11" s="59"/>
      <c r="H11" s="42"/>
      <c r="I11" s="43"/>
      <c r="J11" s="44"/>
      <c r="K11" s="45"/>
      <c r="L11" s="44"/>
      <c r="M11" s="46"/>
      <c r="N11" s="47"/>
      <c r="O11" s="46"/>
      <c r="P11" s="47"/>
      <c r="Q11" s="45"/>
      <c r="R11" s="44"/>
      <c r="S11" s="46"/>
      <c r="T11" s="52"/>
      <c r="U11" s="53"/>
    </row>
    <row r="12" spans="2:24" s="14" customFormat="1" ht="17.25" customHeight="1" x14ac:dyDescent="0.3">
      <c r="B12" s="64"/>
      <c r="C12" s="66" t="s">
        <v>9</v>
      </c>
      <c r="D12" s="76" t="s">
        <v>16</v>
      </c>
      <c r="E12" s="77"/>
      <c r="F12" s="58">
        <f t="shared" ref="F12:F19" si="0">H12+T12</f>
        <v>4725</v>
      </c>
      <c r="G12" s="59">
        <f t="shared" ref="G12:U19" si="1">F12/F$10</f>
        <v>6.9334389857369255E-2</v>
      </c>
      <c r="H12" s="42">
        <f t="shared" ref="H12:H19" si="2">SUM(J12,L12,P12,R12)</f>
        <v>3148</v>
      </c>
      <c r="I12" s="43">
        <f t="shared" si="1"/>
        <v>6.3798309790649127E-2</v>
      </c>
      <c r="J12" s="40">
        <f>J13+J14</f>
        <v>741</v>
      </c>
      <c r="K12" s="43">
        <f t="shared" si="1"/>
        <v>0.11610780319649013</v>
      </c>
      <c r="L12" s="40">
        <f>L13+L14</f>
        <v>471</v>
      </c>
      <c r="M12" s="41">
        <f t="shared" ref="M12" si="3">L12/L$10</f>
        <v>6.538942107455227E-2</v>
      </c>
      <c r="N12" s="42">
        <f t="shared" ref="N12:N41" si="4">P12+R12</f>
        <v>1936</v>
      </c>
      <c r="O12" s="41">
        <f t="shared" ref="O12:Q12" si="5">N12/N$10</f>
        <v>5.4141730521841264E-2</v>
      </c>
      <c r="P12" s="42">
        <f>P13+P14</f>
        <v>668</v>
      </c>
      <c r="Q12" s="43">
        <f t="shared" si="5"/>
        <v>4.5080307733837227E-2</v>
      </c>
      <c r="R12" s="40">
        <f>R13+R14</f>
        <v>1268</v>
      </c>
      <c r="S12" s="41">
        <f t="shared" ref="S12" si="6">R12/R$10</f>
        <v>6.0553963705826171E-2</v>
      </c>
      <c r="T12" s="52">
        <f>T13+T14</f>
        <v>1577</v>
      </c>
      <c r="U12" s="53">
        <f t="shared" ref="U12" si="7">T12/T$10</f>
        <v>8.3860675352299921E-2</v>
      </c>
      <c r="V12" s="13"/>
      <c r="W12" s="13"/>
    </row>
    <row r="13" spans="2:24" s="15" customFormat="1" ht="13.5" customHeight="1" x14ac:dyDescent="0.3">
      <c r="B13" s="65"/>
      <c r="C13" s="67"/>
      <c r="D13" s="68" t="s">
        <v>10</v>
      </c>
      <c r="E13" s="65" t="s">
        <v>29</v>
      </c>
      <c r="F13" s="60">
        <f t="shared" si="0"/>
        <v>3712</v>
      </c>
      <c r="G13" s="61">
        <f t="shared" si="1"/>
        <v>5.4469683629747023E-2</v>
      </c>
      <c r="H13" s="47">
        <f t="shared" si="2"/>
        <v>2667</v>
      </c>
      <c r="I13" s="45">
        <f t="shared" si="1"/>
        <v>5.4050219889346003E-2</v>
      </c>
      <c r="J13" s="44">
        <v>548</v>
      </c>
      <c r="K13" s="45">
        <f t="shared" si="1"/>
        <v>8.586649952992792E-2</v>
      </c>
      <c r="L13" s="44">
        <v>351</v>
      </c>
      <c r="M13" s="46">
        <f t="shared" si="1"/>
        <v>4.872969596001666E-2</v>
      </c>
      <c r="N13" s="47">
        <f t="shared" si="4"/>
        <v>1768</v>
      </c>
      <c r="O13" s="46">
        <f t="shared" si="1"/>
        <v>4.9443481179036859E-2</v>
      </c>
      <c r="P13" s="47">
        <v>611</v>
      </c>
      <c r="Q13" s="45">
        <f t="shared" si="1"/>
        <v>4.123363476852477E-2</v>
      </c>
      <c r="R13" s="44">
        <v>1157</v>
      </c>
      <c r="S13" s="45">
        <f t="shared" si="1"/>
        <v>5.5253104106972303E-2</v>
      </c>
      <c r="T13" s="54">
        <v>1045</v>
      </c>
      <c r="U13" s="55">
        <f t="shared" si="1"/>
        <v>5.557032704068067E-2</v>
      </c>
      <c r="V13" s="16"/>
      <c r="W13" s="16"/>
    </row>
    <row r="14" spans="2:24" s="15" customFormat="1" ht="14.25" customHeight="1" x14ac:dyDescent="0.3">
      <c r="B14" s="65"/>
      <c r="C14" s="67"/>
      <c r="D14" s="68" t="s">
        <v>10</v>
      </c>
      <c r="E14" s="65" t="s">
        <v>30</v>
      </c>
      <c r="F14" s="60">
        <f t="shared" si="0"/>
        <v>1013</v>
      </c>
      <c r="G14" s="61">
        <f t="shared" si="1"/>
        <v>1.4864706227622234E-2</v>
      </c>
      <c r="H14" s="47">
        <f t="shared" si="2"/>
        <v>481</v>
      </c>
      <c r="I14" s="45">
        <f t="shared" si="1"/>
        <v>9.7480899013031239E-3</v>
      </c>
      <c r="J14" s="44">
        <v>193</v>
      </c>
      <c r="K14" s="45">
        <f t="shared" si="1"/>
        <v>3.0241303666562205E-2</v>
      </c>
      <c r="L14" s="44">
        <v>120</v>
      </c>
      <c r="M14" s="46">
        <f t="shared" si="1"/>
        <v>1.665972511453561E-2</v>
      </c>
      <c r="N14" s="47">
        <f t="shared" si="4"/>
        <v>168</v>
      </c>
      <c r="O14" s="46">
        <f t="shared" si="1"/>
        <v>4.6982493428044071E-3</v>
      </c>
      <c r="P14" s="47">
        <v>57</v>
      </c>
      <c r="Q14" s="45">
        <f t="shared" si="1"/>
        <v>3.8466729653124578E-3</v>
      </c>
      <c r="R14" s="44">
        <v>111</v>
      </c>
      <c r="S14" s="45">
        <f t="shared" si="1"/>
        <v>5.3008595988538682E-3</v>
      </c>
      <c r="T14" s="54">
        <v>532</v>
      </c>
      <c r="U14" s="55">
        <f t="shared" si="1"/>
        <v>2.8290348311619251E-2</v>
      </c>
      <c r="V14" s="16"/>
      <c r="W14" s="16"/>
    </row>
    <row r="15" spans="2:24" s="14" customFormat="1" ht="18" customHeight="1" x14ac:dyDescent="0.3">
      <c r="B15" s="64"/>
      <c r="C15" s="66" t="s">
        <v>9</v>
      </c>
      <c r="D15" s="76" t="s">
        <v>12</v>
      </c>
      <c r="E15" s="120"/>
      <c r="F15" s="58">
        <f t="shared" si="0"/>
        <v>8542</v>
      </c>
      <c r="G15" s="59">
        <f t="shared" si="1"/>
        <v>0.12534483770616892</v>
      </c>
      <c r="H15" s="42">
        <f t="shared" si="2"/>
        <v>6937</v>
      </c>
      <c r="I15" s="43">
        <f t="shared" si="1"/>
        <v>0.14058731734997873</v>
      </c>
      <c r="J15" s="40">
        <v>548</v>
      </c>
      <c r="K15" s="43">
        <f t="shared" si="1"/>
        <v>8.586649952992792E-2</v>
      </c>
      <c r="L15" s="40">
        <v>676</v>
      </c>
      <c r="M15" s="41">
        <f t="shared" ref="M15:M16" si="8">L15/L$10</f>
        <v>9.3849784811883941E-2</v>
      </c>
      <c r="N15" s="42">
        <f t="shared" si="4"/>
        <v>5713</v>
      </c>
      <c r="O15" s="41">
        <f t="shared" ref="O15:Q16" si="9">N15/N$10</f>
        <v>0.15976844342524749</v>
      </c>
      <c r="P15" s="42">
        <v>1496</v>
      </c>
      <c r="Q15" s="43">
        <f t="shared" si="9"/>
        <v>0.10095829396679713</v>
      </c>
      <c r="R15" s="40">
        <v>4217</v>
      </c>
      <c r="S15" s="41">
        <f t="shared" ref="S15:S16" si="10">R15/R$10</f>
        <v>0.20138490926456543</v>
      </c>
      <c r="T15" s="52">
        <v>1605</v>
      </c>
      <c r="U15" s="53">
        <f t="shared" ref="U15:U16" si="11">T15/T$10</f>
        <v>8.5349641052911457E-2</v>
      </c>
      <c r="V15" s="13"/>
      <c r="W15" s="13"/>
    </row>
    <row r="16" spans="2:24" s="15" customFormat="1" ht="12.75" customHeight="1" x14ac:dyDescent="0.3">
      <c r="B16" s="65"/>
      <c r="C16" s="65"/>
      <c r="D16" s="68" t="s">
        <v>10</v>
      </c>
      <c r="E16" s="65" t="s">
        <v>13</v>
      </c>
      <c r="F16" s="60">
        <f t="shared" si="0"/>
        <v>5002</v>
      </c>
      <c r="G16" s="61">
        <f t="shared" si="1"/>
        <v>7.3399072606679577E-2</v>
      </c>
      <c r="H16" s="47">
        <f t="shared" si="2"/>
        <v>4123</v>
      </c>
      <c r="I16" s="45">
        <f t="shared" si="1"/>
        <v>8.3557951482479784E-2</v>
      </c>
      <c r="J16" s="44">
        <v>191</v>
      </c>
      <c r="K16" s="45">
        <f t="shared" si="1"/>
        <v>2.9927922281416483E-2</v>
      </c>
      <c r="L16" s="44">
        <v>424</v>
      </c>
      <c r="M16" s="46">
        <f t="shared" si="8"/>
        <v>5.8864362071359158E-2</v>
      </c>
      <c r="N16" s="47">
        <f t="shared" si="4"/>
        <v>3508</v>
      </c>
      <c r="O16" s="46">
        <f t="shared" si="9"/>
        <v>9.8103920800939645E-2</v>
      </c>
      <c r="P16" s="47">
        <v>395</v>
      </c>
      <c r="Q16" s="45">
        <f t="shared" si="9"/>
        <v>2.6656768794709136E-2</v>
      </c>
      <c r="R16" s="44">
        <v>3113</v>
      </c>
      <c r="S16" s="46">
        <f t="shared" si="10"/>
        <v>0.14866284622731615</v>
      </c>
      <c r="T16" s="54">
        <v>879</v>
      </c>
      <c r="U16" s="55">
        <f t="shared" si="11"/>
        <v>4.6742887529912257E-2</v>
      </c>
      <c r="V16" s="16"/>
      <c r="W16" s="16"/>
      <c r="X16" s="16"/>
    </row>
    <row r="17" spans="2:24" s="14" customFormat="1" ht="17.25" customHeight="1" x14ac:dyDescent="0.3">
      <c r="B17" s="64"/>
      <c r="C17" s="64" t="s">
        <v>9</v>
      </c>
      <c r="D17" s="76" t="s">
        <v>17</v>
      </c>
      <c r="E17" s="77"/>
      <c r="F17" s="58">
        <f t="shared" si="0"/>
        <v>54881</v>
      </c>
      <c r="G17" s="59">
        <f t="shared" si="1"/>
        <v>0.80532077243646183</v>
      </c>
      <c r="H17" s="42">
        <f t="shared" si="2"/>
        <v>39258</v>
      </c>
      <c r="I17" s="43">
        <f t="shared" si="1"/>
        <v>0.7956143728593722</v>
      </c>
      <c r="J17" s="40">
        <f>J18+J19</f>
        <v>5093</v>
      </c>
      <c r="K17" s="43">
        <f t="shared" si="1"/>
        <v>0.79802569727358197</v>
      </c>
      <c r="L17" s="40">
        <f>L18+L19</f>
        <v>6056</v>
      </c>
      <c r="M17" s="41">
        <f t="shared" ref="M17:M18" si="12">L17/L$10</f>
        <v>0.84076079411356375</v>
      </c>
      <c r="N17" s="42">
        <f t="shared" si="4"/>
        <v>28109</v>
      </c>
      <c r="O17" s="41">
        <f t="shared" ref="O17:Q18" si="13">N17/N$10</f>
        <v>0.78608982605291122</v>
      </c>
      <c r="P17" s="42">
        <f>P18+P19</f>
        <v>12654</v>
      </c>
      <c r="Q17" s="43">
        <f t="shared" si="13"/>
        <v>0.85396139829936568</v>
      </c>
      <c r="R17" s="40">
        <f>R18+R19</f>
        <v>15455</v>
      </c>
      <c r="S17" s="41">
        <f t="shared" ref="S17:S18" si="14">R17/R$10</f>
        <v>0.73806112702960835</v>
      </c>
      <c r="T17" s="52">
        <f>T18+T19</f>
        <v>15623</v>
      </c>
      <c r="U17" s="53">
        <f t="shared" ref="U17:U18" si="15">T17/T$10</f>
        <v>0.83078968359478866</v>
      </c>
      <c r="W17" s="13"/>
      <c r="X17" s="13"/>
    </row>
    <row r="18" spans="2:24" s="15" customFormat="1" ht="11.25" customHeight="1" x14ac:dyDescent="0.3">
      <c r="B18" s="65"/>
      <c r="C18" s="65"/>
      <c r="D18" s="68" t="s">
        <v>10</v>
      </c>
      <c r="E18" s="65" t="s">
        <v>14</v>
      </c>
      <c r="F18" s="60">
        <f t="shared" si="0"/>
        <v>24741</v>
      </c>
      <c r="G18" s="61">
        <f t="shared" si="1"/>
        <v>0.36304807184363447</v>
      </c>
      <c r="H18" s="47">
        <f t="shared" si="2"/>
        <v>18578</v>
      </c>
      <c r="I18" s="45">
        <f t="shared" si="1"/>
        <v>0.37650730600085119</v>
      </c>
      <c r="J18" s="44">
        <v>2828</v>
      </c>
      <c r="K18" s="45">
        <f t="shared" si="1"/>
        <v>0.44312127859605138</v>
      </c>
      <c r="L18" s="44">
        <v>1977</v>
      </c>
      <c r="M18" s="46">
        <f t="shared" si="12"/>
        <v>0.27446897126197417</v>
      </c>
      <c r="N18" s="47">
        <f t="shared" si="4"/>
        <v>13773</v>
      </c>
      <c r="O18" s="46">
        <f t="shared" si="13"/>
        <v>0.38517254880026847</v>
      </c>
      <c r="P18" s="47">
        <v>11251</v>
      </c>
      <c r="Q18" s="45">
        <f t="shared" si="13"/>
        <v>0.75927925496018356</v>
      </c>
      <c r="R18" s="44">
        <v>2522</v>
      </c>
      <c r="S18" s="46">
        <f t="shared" si="14"/>
        <v>0.12043935052531041</v>
      </c>
      <c r="T18" s="54">
        <v>6163</v>
      </c>
      <c r="U18" s="55">
        <f t="shared" si="15"/>
        <v>0.32773198617388993</v>
      </c>
      <c r="V18" s="16"/>
      <c r="W18" s="16"/>
    </row>
    <row r="19" spans="2:24" s="15" customFormat="1" ht="14.25" customHeight="1" x14ac:dyDescent="0.3">
      <c r="B19" s="69"/>
      <c r="C19" s="69"/>
      <c r="D19" s="70" t="s">
        <v>10</v>
      </c>
      <c r="E19" s="69" t="s">
        <v>15</v>
      </c>
      <c r="F19" s="62">
        <f t="shared" si="0"/>
        <v>30140</v>
      </c>
      <c r="G19" s="63">
        <f t="shared" si="1"/>
        <v>0.44227270059282736</v>
      </c>
      <c r="H19" s="50">
        <f t="shared" si="2"/>
        <v>20680</v>
      </c>
      <c r="I19" s="51">
        <f t="shared" si="1"/>
        <v>0.41910706685852095</v>
      </c>
      <c r="J19" s="48">
        <v>2265</v>
      </c>
      <c r="K19" s="51">
        <f t="shared" si="1"/>
        <v>0.35490441867753053</v>
      </c>
      <c r="L19" s="48">
        <v>4079</v>
      </c>
      <c r="M19" s="49">
        <f t="shared" ref="M19" si="16">L19/L$10</f>
        <v>0.56629182285158963</v>
      </c>
      <c r="N19" s="50">
        <f t="shared" si="4"/>
        <v>14336</v>
      </c>
      <c r="O19" s="49">
        <f t="shared" ref="O19:Q19" si="17">N19/N$10</f>
        <v>0.40091727725264276</v>
      </c>
      <c r="P19" s="50">
        <v>1403</v>
      </c>
      <c r="Q19" s="51">
        <f t="shared" si="17"/>
        <v>9.4682143339182082E-2</v>
      </c>
      <c r="R19" s="48">
        <v>12933</v>
      </c>
      <c r="S19" s="49">
        <f t="shared" ref="S19" si="18">R19/R$10</f>
        <v>0.61762177650429795</v>
      </c>
      <c r="T19" s="56">
        <v>9460</v>
      </c>
      <c r="U19" s="57">
        <f t="shared" ref="U19" si="19">T19/T$10</f>
        <v>0.50305769742089868</v>
      </c>
      <c r="V19" s="16"/>
      <c r="W19" s="16"/>
    </row>
    <row r="20" spans="2:24" s="10" customFormat="1" ht="20.25" customHeight="1" x14ac:dyDescent="0.25">
      <c r="B20" s="75" t="s">
        <v>4</v>
      </c>
      <c r="C20" s="75"/>
      <c r="D20" s="75"/>
      <c r="E20" s="75"/>
      <c r="F20" s="19"/>
      <c r="G20" s="29"/>
      <c r="H20" s="21"/>
      <c r="I20" s="30"/>
      <c r="J20" s="31"/>
      <c r="K20" s="32"/>
      <c r="L20" s="31"/>
      <c r="M20" s="33"/>
      <c r="N20" s="34"/>
      <c r="O20" s="33"/>
      <c r="P20" s="34"/>
      <c r="Q20" s="32"/>
      <c r="R20" s="31"/>
      <c r="S20" s="33"/>
      <c r="T20" s="19"/>
      <c r="U20" s="30"/>
    </row>
    <row r="21" spans="2:24" s="4" customFormat="1" ht="31.5" customHeight="1" x14ac:dyDescent="0.25">
      <c r="B21" s="64"/>
      <c r="C21" s="76" t="s">
        <v>28</v>
      </c>
      <c r="D21" s="76"/>
      <c r="E21" s="76"/>
      <c r="F21" s="58">
        <f>H21+T21</f>
        <v>56703</v>
      </c>
      <c r="G21" s="59">
        <f>F21/F$21</f>
        <v>1</v>
      </c>
      <c r="H21" s="42">
        <f>H23+H26+H28</f>
        <v>41206</v>
      </c>
      <c r="I21" s="43">
        <f>H21/H$21</f>
        <v>1</v>
      </c>
      <c r="J21" s="40">
        <f>J23+J26+J28</f>
        <v>5343</v>
      </c>
      <c r="K21" s="43">
        <f>J21/J$21</f>
        <v>1</v>
      </c>
      <c r="L21" s="40">
        <f>L23+L26+L28</f>
        <v>5555</v>
      </c>
      <c r="M21" s="41">
        <f>L21/L$21</f>
        <v>1</v>
      </c>
      <c r="N21" s="42">
        <f t="shared" si="4"/>
        <v>30308</v>
      </c>
      <c r="O21" s="41">
        <f>N21/N$21</f>
        <v>1</v>
      </c>
      <c r="P21" s="42">
        <f>P23+P26+P28</f>
        <v>14053</v>
      </c>
      <c r="Q21" s="43">
        <f>P21/P$21</f>
        <v>1</v>
      </c>
      <c r="R21" s="40">
        <f>R23+R26+R28</f>
        <v>16255</v>
      </c>
      <c r="S21" s="41">
        <f>R21/R$21</f>
        <v>1</v>
      </c>
      <c r="T21" s="52">
        <f>T23+T26+T28</f>
        <v>15497</v>
      </c>
      <c r="U21" s="53">
        <f>T21/T$21</f>
        <v>1</v>
      </c>
      <c r="W21" s="5"/>
    </row>
    <row r="22" spans="2:24" s="10" customFormat="1" ht="18" customHeight="1" x14ac:dyDescent="0.25">
      <c r="B22" s="65"/>
      <c r="C22" s="88" t="s">
        <v>27</v>
      </c>
      <c r="D22" s="88"/>
      <c r="E22" s="89"/>
      <c r="F22" s="58"/>
      <c r="G22" s="59"/>
      <c r="H22" s="42"/>
      <c r="I22" s="43"/>
      <c r="J22" s="44"/>
      <c r="K22" s="45"/>
      <c r="L22" s="44"/>
      <c r="M22" s="46"/>
      <c r="N22" s="47"/>
      <c r="O22" s="46"/>
      <c r="P22" s="47"/>
      <c r="Q22" s="45"/>
      <c r="R22" s="44"/>
      <c r="S22" s="46"/>
      <c r="T22" s="52"/>
      <c r="U22" s="53"/>
    </row>
    <row r="23" spans="2:24" s="4" customFormat="1" ht="15" customHeight="1" x14ac:dyDescent="0.3">
      <c r="B23" s="64"/>
      <c r="C23" s="66" t="s">
        <v>9</v>
      </c>
      <c r="D23" s="76" t="s">
        <v>16</v>
      </c>
      <c r="E23" s="77"/>
      <c r="F23" s="58">
        <f t="shared" ref="F23:F41" si="20">H23+T23</f>
        <v>3663</v>
      </c>
      <c r="G23" s="59">
        <f t="shared" ref="G23:K30" si="21">F23/F$21</f>
        <v>6.4599756626633517E-2</v>
      </c>
      <c r="H23" s="42">
        <f t="shared" ref="H23:H30" si="22">SUM(J23,L23,P23,R23)</f>
        <v>2442</v>
      </c>
      <c r="I23" s="43">
        <f t="shared" si="21"/>
        <v>5.9263214095034704E-2</v>
      </c>
      <c r="J23" s="40">
        <f>J24+J25</f>
        <v>591</v>
      </c>
      <c r="K23" s="43">
        <f t="shared" si="21"/>
        <v>0.11061201572150477</v>
      </c>
      <c r="L23" s="40">
        <f>L24+L25</f>
        <v>340</v>
      </c>
      <c r="M23" s="41">
        <f t="shared" ref="M23" si="23">L23/L$21</f>
        <v>6.1206120612061203E-2</v>
      </c>
      <c r="N23" s="42">
        <f t="shared" si="4"/>
        <v>1511</v>
      </c>
      <c r="O23" s="41">
        <f t="shared" ref="O23:Q23" si="24">N23/N$21</f>
        <v>4.9854823808895339E-2</v>
      </c>
      <c r="P23" s="42">
        <f>P24+P25</f>
        <v>613</v>
      </c>
      <c r="Q23" s="43">
        <f t="shared" si="24"/>
        <v>4.362057923575037E-2</v>
      </c>
      <c r="R23" s="40">
        <f>R24+R25</f>
        <v>898</v>
      </c>
      <c r="S23" s="41">
        <f t="shared" ref="S23" si="25">R23/R$21</f>
        <v>5.5244540141494922E-2</v>
      </c>
      <c r="T23" s="52">
        <f>T24+T25</f>
        <v>1221</v>
      </c>
      <c r="U23" s="53">
        <f t="shared" ref="U23" si="26">T23/T$21</f>
        <v>7.8789443118022842E-2</v>
      </c>
      <c r="W23" s="5"/>
    </row>
    <row r="24" spans="2:24" s="10" customFormat="1" ht="12.75" customHeight="1" x14ac:dyDescent="0.3">
      <c r="B24" s="65"/>
      <c r="C24" s="67"/>
      <c r="D24" s="68" t="s">
        <v>10</v>
      </c>
      <c r="E24" s="65" t="s">
        <v>29</v>
      </c>
      <c r="F24" s="60">
        <f t="shared" si="20"/>
        <v>2882</v>
      </c>
      <c r="G24" s="61">
        <f t="shared" si="21"/>
        <v>5.0826234943477419E-2</v>
      </c>
      <c r="H24" s="47">
        <f t="shared" si="22"/>
        <v>2076</v>
      </c>
      <c r="I24" s="45">
        <f t="shared" si="21"/>
        <v>5.0381012473911566E-2</v>
      </c>
      <c r="J24" s="44">
        <v>436</v>
      </c>
      <c r="K24" s="45">
        <f t="shared" si="21"/>
        <v>8.160209620063634E-2</v>
      </c>
      <c r="L24" s="44">
        <v>248</v>
      </c>
      <c r="M24" s="46">
        <f t="shared" ref="M24:M27" si="27">L24/L$21</f>
        <v>4.4644464446444647E-2</v>
      </c>
      <c r="N24" s="47">
        <f t="shared" si="4"/>
        <v>1392</v>
      </c>
      <c r="O24" s="46">
        <f t="shared" ref="O24:Q27" si="28">N24/N$21</f>
        <v>4.5928467731292069E-2</v>
      </c>
      <c r="P24" s="47">
        <v>562</v>
      </c>
      <c r="Q24" s="45">
        <f t="shared" si="28"/>
        <v>3.9991460898028894E-2</v>
      </c>
      <c r="R24" s="44">
        <v>830</v>
      </c>
      <c r="S24" s="46">
        <f t="shared" ref="S24:S27" si="29">R24/R$21</f>
        <v>5.1061211934789297E-2</v>
      </c>
      <c r="T24" s="54">
        <v>806</v>
      </c>
      <c r="U24" s="55">
        <f t="shared" ref="U24:U27" si="30">T24/T$21</f>
        <v>5.2010066464476992E-2</v>
      </c>
      <c r="W24" s="11"/>
    </row>
    <row r="25" spans="2:24" s="10" customFormat="1" ht="12.75" customHeight="1" x14ac:dyDescent="0.3">
      <c r="B25" s="65"/>
      <c r="C25" s="67"/>
      <c r="D25" s="68" t="s">
        <v>10</v>
      </c>
      <c r="E25" s="65" t="s">
        <v>30</v>
      </c>
      <c r="F25" s="60">
        <f t="shared" si="20"/>
        <v>781</v>
      </c>
      <c r="G25" s="61">
        <f t="shared" si="21"/>
        <v>1.3773521683156095E-2</v>
      </c>
      <c r="H25" s="47">
        <f t="shared" si="22"/>
        <v>366</v>
      </c>
      <c r="I25" s="45">
        <f t="shared" si="21"/>
        <v>8.8822016211231366E-3</v>
      </c>
      <c r="J25" s="44">
        <v>155</v>
      </c>
      <c r="K25" s="45">
        <f t="shared" si="21"/>
        <v>2.9009919520868427E-2</v>
      </c>
      <c r="L25" s="44">
        <v>92</v>
      </c>
      <c r="M25" s="46">
        <f t="shared" si="27"/>
        <v>1.6561656165616563E-2</v>
      </c>
      <c r="N25" s="47">
        <f t="shared" si="4"/>
        <v>119</v>
      </c>
      <c r="O25" s="46">
        <f t="shared" si="28"/>
        <v>3.9263560776032734E-3</v>
      </c>
      <c r="P25" s="47">
        <v>51</v>
      </c>
      <c r="Q25" s="45">
        <f t="shared" si="28"/>
        <v>3.6291183377214829E-3</v>
      </c>
      <c r="R25" s="44">
        <v>68</v>
      </c>
      <c r="S25" s="46">
        <f t="shared" si="29"/>
        <v>4.1833282067056292E-3</v>
      </c>
      <c r="T25" s="54">
        <v>415</v>
      </c>
      <c r="U25" s="55">
        <f t="shared" si="30"/>
        <v>2.6779376653545846E-2</v>
      </c>
      <c r="W25" s="11"/>
    </row>
    <row r="26" spans="2:24" s="4" customFormat="1" ht="18.75" customHeight="1" x14ac:dyDescent="0.3">
      <c r="B26" s="64"/>
      <c r="C26" s="66" t="s">
        <v>9</v>
      </c>
      <c r="D26" s="76" t="s">
        <v>12</v>
      </c>
      <c r="E26" s="77"/>
      <c r="F26" s="58">
        <f t="shared" si="20"/>
        <v>6812</v>
      </c>
      <c r="G26" s="59">
        <f t="shared" si="21"/>
        <v>0.12013473713912844</v>
      </c>
      <c r="H26" s="42">
        <f t="shared" si="22"/>
        <v>5521</v>
      </c>
      <c r="I26" s="43">
        <f t="shared" si="21"/>
        <v>0.13398534194049411</v>
      </c>
      <c r="J26" s="40">
        <v>451</v>
      </c>
      <c r="K26" s="43">
        <f t="shared" si="21"/>
        <v>8.4409507767172001E-2</v>
      </c>
      <c r="L26" s="40">
        <v>512</v>
      </c>
      <c r="M26" s="41">
        <f t="shared" si="27"/>
        <v>9.2169216921692165E-2</v>
      </c>
      <c r="N26" s="42">
        <f t="shared" si="4"/>
        <v>4558</v>
      </c>
      <c r="O26" s="41">
        <f t="shared" si="28"/>
        <v>0.15038933614887159</v>
      </c>
      <c r="P26" s="42">
        <v>1397</v>
      </c>
      <c r="Q26" s="43">
        <f t="shared" si="28"/>
        <v>9.9409378780331598E-2</v>
      </c>
      <c r="R26" s="40">
        <v>3161</v>
      </c>
      <c r="S26" s="41">
        <f t="shared" si="29"/>
        <v>0.19446324207936019</v>
      </c>
      <c r="T26" s="52">
        <v>1291</v>
      </c>
      <c r="U26" s="53">
        <f t="shared" si="30"/>
        <v>8.3306446408982382E-2</v>
      </c>
      <c r="W26" s="5"/>
    </row>
    <row r="27" spans="2:24" s="10" customFormat="1" ht="12.75" customHeight="1" x14ac:dyDescent="0.3">
      <c r="B27" s="65"/>
      <c r="C27" s="65"/>
      <c r="D27" s="68" t="s">
        <v>10</v>
      </c>
      <c r="E27" s="65" t="s">
        <v>13</v>
      </c>
      <c r="F27" s="60">
        <f t="shared" si="20"/>
        <v>3838</v>
      </c>
      <c r="G27" s="61">
        <f t="shared" si="21"/>
        <v>6.7686013085727387E-2</v>
      </c>
      <c r="H27" s="47">
        <f t="shared" si="22"/>
        <v>3138</v>
      </c>
      <c r="I27" s="45">
        <f t="shared" si="21"/>
        <v>7.6153958161432805E-2</v>
      </c>
      <c r="J27" s="44">
        <v>150</v>
      </c>
      <c r="K27" s="45">
        <f t="shared" si="21"/>
        <v>2.8074115665356541E-2</v>
      </c>
      <c r="L27" s="44">
        <v>309</v>
      </c>
      <c r="M27" s="46">
        <f t="shared" si="27"/>
        <v>5.5625562556255628E-2</v>
      </c>
      <c r="N27" s="47">
        <f t="shared" si="4"/>
        <v>2679</v>
      </c>
      <c r="O27" s="46">
        <f t="shared" si="28"/>
        <v>8.8392503629404776E-2</v>
      </c>
      <c r="P27" s="47">
        <v>366</v>
      </c>
      <c r="Q27" s="45">
        <f t="shared" si="28"/>
        <v>2.6044261011883584E-2</v>
      </c>
      <c r="R27" s="44">
        <v>2313</v>
      </c>
      <c r="S27" s="46">
        <f t="shared" si="29"/>
        <v>0.14229467856044295</v>
      </c>
      <c r="T27" s="54">
        <v>700</v>
      </c>
      <c r="U27" s="55">
        <f t="shared" si="30"/>
        <v>4.5170032909595405E-2</v>
      </c>
      <c r="W27" s="11"/>
      <c r="X27" s="11"/>
    </row>
    <row r="28" spans="2:24" s="4" customFormat="1" ht="18.75" customHeight="1" x14ac:dyDescent="0.3">
      <c r="B28" s="64"/>
      <c r="C28" s="64" t="s">
        <v>9</v>
      </c>
      <c r="D28" s="76" t="s">
        <v>17</v>
      </c>
      <c r="E28" s="77"/>
      <c r="F28" s="58">
        <f t="shared" si="20"/>
        <v>46228</v>
      </c>
      <c r="G28" s="59">
        <f t="shared" si="21"/>
        <v>0.8152655062342381</v>
      </c>
      <c r="H28" s="42">
        <f t="shared" si="22"/>
        <v>33243</v>
      </c>
      <c r="I28" s="43">
        <f t="shared" si="21"/>
        <v>0.80675144396447118</v>
      </c>
      <c r="J28" s="40">
        <f>J29+J30</f>
        <v>4301</v>
      </c>
      <c r="K28" s="43">
        <f t="shared" si="21"/>
        <v>0.80497847651132326</v>
      </c>
      <c r="L28" s="40">
        <f>L29+L30</f>
        <v>4703</v>
      </c>
      <c r="M28" s="41">
        <f t="shared" ref="M28:M29" si="31">L28/L$21</f>
        <v>0.84662466246624657</v>
      </c>
      <c r="N28" s="42">
        <f t="shared" si="4"/>
        <v>24239</v>
      </c>
      <c r="O28" s="41">
        <f t="shared" ref="O28:Q29" si="32">N28/N$21</f>
        <v>0.7997558400422331</v>
      </c>
      <c r="P28" s="42">
        <f>P29+P30</f>
        <v>12043</v>
      </c>
      <c r="Q28" s="43">
        <f t="shared" si="32"/>
        <v>0.85697004198391802</v>
      </c>
      <c r="R28" s="40">
        <f>R29+R30</f>
        <v>12196</v>
      </c>
      <c r="S28" s="41">
        <f t="shared" ref="S28:S29" si="33">R28/R$21</f>
        <v>0.7502922177791449</v>
      </c>
      <c r="T28" s="52">
        <f>T29+T30</f>
        <v>12985</v>
      </c>
      <c r="U28" s="53">
        <f t="shared" ref="U28:U29" si="34">T28/T$21</f>
        <v>0.83790411047299473</v>
      </c>
      <c r="W28" s="5"/>
      <c r="X28" s="5"/>
    </row>
    <row r="29" spans="2:24" s="10" customFormat="1" ht="9.75" customHeight="1" x14ac:dyDescent="0.3">
      <c r="B29" s="65"/>
      <c r="C29" s="65"/>
      <c r="D29" s="68" t="s">
        <v>10</v>
      </c>
      <c r="E29" s="65" t="s">
        <v>14</v>
      </c>
      <c r="F29" s="60">
        <f t="shared" si="20"/>
        <v>22149</v>
      </c>
      <c r="G29" s="61">
        <f t="shared" si="21"/>
        <v>0.39061425321411564</v>
      </c>
      <c r="H29" s="47">
        <f t="shared" si="22"/>
        <v>16921</v>
      </c>
      <c r="I29" s="45">
        <f t="shared" si="21"/>
        <v>0.41064408095908361</v>
      </c>
      <c r="J29" s="44">
        <v>2454</v>
      </c>
      <c r="K29" s="45">
        <f t="shared" si="21"/>
        <v>0.45929253228523303</v>
      </c>
      <c r="L29" s="44">
        <v>1698</v>
      </c>
      <c r="M29" s="46">
        <f t="shared" si="31"/>
        <v>0.30567056705670564</v>
      </c>
      <c r="N29" s="47">
        <f t="shared" si="4"/>
        <v>12769</v>
      </c>
      <c r="O29" s="46">
        <f t="shared" si="32"/>
        <v>0.42130790550349745</v>
      </c>
      <c r="P29" s="47">
        <v>10755</v>
      </c>
      <c r="Q29" s="45">
        <f t="shared" si="32"/>
        <v>0.76531701416067743</v>
      </c>
      <c r="R29" s="44">
        <v>2014</v>
      </c>
      <c r="S29" s="46">
        <f t="shared" si="33"/>
        <v>0.12390033835742849</v>
      </c>
      <c r="T29" s="54">
        <v>5228</v>
      </c>
      <c r="U29" s="55">
        <f t="shared" si="34"/>
        <v>0.33735561721623541</v>
      </c>
      <c r="W29" s="11"/>
    </row>
    <row r="30" spans="2:24" s="10" customFormat="1" ht="14.25" customHeight="1" x14ac:dyDescent="0.3">
      <c r="B30" s="65"/>
      <c r="C30" s="65"/>
      <c r="D30" s="68" t="s">
        <v>10</v>
      </c>
      <c r="E30" s="65" t="s">
        <v>15</v>
      </c>
      <c r="F30" s="60">
        <f t="shared" si="20"/>
        <v>24079</v>
      </c>
      <c r="G30" s="61">
        <f t="shared" si="21"/>
        <v>0.42465125302012241</v>
      </c>
      <c r="H30" s="47">
        <f t="shared" si="22"/>
        <v>16322</v>
      </c>
      <c r="I30" s="45">
        <f t="shared" si="21"/>
        <v>0.39610736300538757</v>
      </c>
      <c r="J30" s="48">
        <v>1847</v>
      </c>
      <c r="K30" s="51">
        <f t="shared" si="21"/>
        <v>0.34568594422609022</v>
      </c>
      <c r="L30" s="48">
        <v>3005</v>
      </c>
      <c r="M30" s="49">
        <f t="shared" ref="M30" si="35">L30/L$21</f>
        <v>0.54095409540954098</v>
      </c>
      <c r="N30" s="50">
        <f t="shared" si="4"/>
        <v>11470</v>
      </c>
      <c r="O30" s="49">
        <f t="shared" ref="O30:Q30" si="36">N30/N$21</f>
        <v>0.37844793453873565</v>
      </c>
      <c r="P30" s="50">
        <v>1288</v>
      </c>
      <c r="Q30" s="51">
        <f t="shared" si="36"/>
        <v>9.1653027823240585E-2</v>
      </c>
      <c r="R30" s="48">
        <v>10182</v>
      </c>
      <c r="S30" s="49">
        <f t="shared" ref="S30" si="37">R30/R$21</f>
        <v>0.62639187942171637</v>
      </c>
      <c r="T30" s="56">
        <v>7757</v>
      </c>
      <c r="U30" s="57">
        <f t="shared" ref="U30" si="38">T30/T$21</f>
        <v>0.50054849325675932</v>
      </c>
      <c r="W30" s="11"/>
    </row>
    <row r="31" spans="2:24" s="6" customFormat="1" ht="21.75" customHeight="1" x14ac:dyDescent="0.3">
      <c r="B31" s="115" t="s">
        <v>5</v>
      </c>
      <c r="C31" s="115"/>
      <c r="D31" s="115"/>
      <c r="E31" s="115"/>
      <c r="F31" s="27"/>
      <c r="G31" s="35"/>
      <c r="H31" s="36"/>
      <c r="I31" s="37"/>
      <c r="J31" s="23"/>
      <c r="K31" s="38"/>
      <c r="L31" s="23"/>
      <c r="M31" s="39"/>
      <c r="N31" s="26"/>
      <c r="O31" s="39"/>
      <c r="P31" s="26"/>
      <c r="Q31" s="38"/>
      <c r="R31" s="23"/>
      <c r="S31" s="39"/>
      <c r="T31" s="27"/>
      <c r="U31" s="37"/>
    </row>
    <row r="32" spans="2:24" s="7" customFormat="1" ht="34.5" customHeight="1" x14ac:dyDescent="0.3">
      <c r="B32" s="64"/>
      <c r="C32" s="76" t="s">
        <v>28</v>
      </c>
      <c r="D32" s="76"/>
      <c r="E32" s="76"/>
      <c r="F32" s="58">
        <f t="shared" si="20"/>
        <v>11156</v>
      </c>
      <c r="G32" s="59">
        <f>F32/F$32</f>
        <v>1</v>
      </c>
      <c r="H32" s="42">
        <f>SUM(J32,L32,P32,R32)</f>
        <v>7911</v>
      </c>
      <c r="I32" s="43">
        <f>H32/H$32</f>
        <v>1</v>
      </c>
      <c r="J32" s="40">
        <f>J34+J37+J39</f>
        <v>1034</v>
      </c>
      <c r="K32" s="43">
        <f>J32/J$32</f>
        <v>1</v>
      </c>
      <c r="L32" s="40">
        <f>L34+L37+L39</f>
        <v>1643</v>
      </c>
      <c r="M32" s="41">
        <f>L32/L$32</f>
        <v>1</v>
      </c>
      <c r="N32" s="42">
        <f t="shared" si="4"/>
        <v>5234</v>
      </c>
      <c r="O32" s="41">
        <f>N32/N$32</f>
        <v>1</v>
      </c>
      <c r="P32" s="42">
        <f>P34+P37+P39</f>
        <v>743</v>
      </c>
      <c r="Q32" s="43">
        <f>P32/P$32</f>
        <v>1</v>
      </c>
      <c r="R32" s="40">
        <f>R34+R37+R39</f>
        <v>4491</v>
      </c>
      <c r="S32" s="41">
        <f>R32/R$32</f>
        <v>1</v>
      </c>
      <c r="T32" s="52">
        <f>T34+T37+T39</f>
        <v>3245</v>
      </c>
      <c r="U32" s="53">
        <f>T32/T$32</f>
        <v>1</v>
      </c>
      <c r="W32" s="8"/>
    </row>
    <row r="33" spans="2:24" s="6" customFormat="1" ht="17.25" customHeight="1" x14ac:dyDescent="0.3">
      <c r="B33" s="65"/>
      <c r="C33" s="88" t="s">
        <v>27</v>
      </c>
      <c r="D33" s="88"/>
      <c r="E33" s="89"/>
      <c r="F33" s="58"/>
      <c r="G33" s="59"/>
      <c r="H33" s="42"/>
      <c r="I33" s="43"/>
      <c r="J33" s="44"/>
      <c r="K33" s="45"/>
      <c r="L33" s="44"/>
      <c r="M33" s="46"/>
      <c r="N33" s="47"/>
      <c r="O33" s="46"/>
      <c r="P33" s="47"/>
      <c r="Q33" s="45"/>
      <c r="R33" s="44"/>
      <c r="S33" s="46"/>
      <c r="T33" s="52"/>
      <c r="U33" s="53"/>
    </row>
    <row r="34" spans="2:24" s="7" customFormat="1" ht="17.25" customHeight="1" x14ac:dyDescent="0.3">
      <c r="B34" s="64"/>
      <c r="C34" s="66" t="s">
        <v>9</v>
      </c>
      <c r="D34" s="76" t="s">
        <v>16</v>
      </c>
      <c r="E34" s="77"/>
      <c r="F34" s="58">
        <f t="shared" si="20"/>
        <v>1041</v>
      </c>
      <c r="G34" s="59">
        <f t="shared" ref="G34:K41" si="39">F34/F$32</f>
        <v>9.3313015417712447E-2</v>
      </c>
      <c r="H34" s="42">
        <f t="shared" ref="H34:H41" si="40">SUM(J34,L34,P34,R34)</f>
        <v>685</v>
      </c>
      <c r="I34" s="43">
        <f t="shared" si="39"/>
        <v>8.6588294779421066E-2</v>
      </c>
      <c r="J34" s="40">
        <f>J35+J36</f>
        <v>149</v>
      </c>
      <c r="K34" s="43">
        <f t="shared" si="39"/>
        <v>0.14410058027079303</v>
      </c>
      <c r="L34" s="40">
        <f>L35+L36</f>
        <v>131</v>
      </c>
      <c r="M34" s="41">
        <f t="shared" ref="M34" si="41">L34/L$32</f>
        <v>7.9732197200243451E-2</v>
      </c>
      <c r="N34" s="42">
        <f t="shared" si="4"/>
        <v>405</v>
      </c>
      <c r="O34" s="41">
        <f t="shared" ref="O34:Q34" si="42">N34/N$32</f>
        <v>7.7378677875429888E-2</v>
      </c>
      <c r="P34" s="42">
        <f>P35+P36</f>
        <v>49</v>
      </c>
      <c r="Q34" s="43">
        <f t="shared" si="42"/>
        <v>6.5948855989232835E-2</v>
      </c>
      <c r="R34" s="40">
        <f>R35+R36</f>
        <v>356</v>
      </c>
      <c r="S34" s="41">
        <f t="shared" ref="S34" si="43">R34/R$32</f>
        <v>7.9269650411934983E-2</v>
      </c>
      <c r="T34" s="52">
        <f>T35+T36</f>
        <v>356</v>
      </c>
      <c r="U34" s="53">
        <f t="shared" ref="U34" si="44">T34/T$32</f>
        <v>0.10970724191063175</v>
      </c>
      <c r="W34" s="8"/>
    </row>
    <row r="35" spans="2:24" s="6" customFormat="1" ht="12.75" customHeight="1" x14ac:dyDescent="0.3">
      <c r="B35" s="65"/>
      <c r="C35" s="67"/>
      <c r="D35" s="68" t="s">
        <v>10</v>
      </c>
      <c r="E35" s="65" t="s">
        <v>29</v>
      </c>
      <c r="F35" s="60">
        <f t="shared" si="20"/>
        <v>809</v>
      </c>
      <c r="G35" s="61">
        <f t="shared" si="39"/>
        <v>7.2517031193976331E-2</v>
      </c>
      <c r="H35" s="47">
        <f t="shared" si="40"/>
        <v>570</v>
      </c>
      <c r="I35" s="45">
        <f t="shared" si="39"/>
        <v>7.2051573758058401E-2</v>
      </c>
      <c r="J35" s="44">
        <v>111</v>
      </c>
      <c r="K35" s="45">
        <f t="shared" si="39"/>
        <v>0.10735009671179883</v>
      </c>
      <c r="L35" s="44">
        <v>103</v>
      </c>
      <c r="M35" s="46">
        <f t="shared" ref="M35:M38" si="45">L35/L$32</f>
        <v>6.2690200852099823E-2</v>
      </c>
      <c r="N35" s="47">
        <f t="shared" si="4"/>
        <v>356</v>
      </c>
      <c r="O35" s="46">
        <f t="shared" ref="O35:Q38" si="46">N35/N$32</f>
        <v>6.8016813144822316E-2</v>
      </c>
      <c r="P35" s="47">
        <v>43</v>
      </c>
      <c r="Q35" s="45">
        <f t="shared" si="46"/>
        <v>5.7873485868102287E-2</v>
      </c>
      <c r="R35" s="44">
        <v>313</v>
      </c>
      <c r="S35" s="46">
        <f t="shared" ref="S35:S38" si="47">R35/R$32</f>
        <v>6.9694945446448456E-2</v>
      </c>
      <c r="T35" s="54">
        <v>239</v>
      </c>
      <c r="U35" s="55">
        <f t="shared" ref="U35:U38" si="48">T35/T$32</f>
        <v>7.3651771956856696E-2</v>
      </c>
      <c r="W35" s="9"/>
    </row>
    <row r="36" spans="2:24" s="6" customFormat="1" ht="14.25" customHeight="1" x14ac:dyDescent="0.3">
      <c r="B36" s="65"/>
      <c r="C36" s="67"/>
      <c r="D36" s="68" t="s">
        <v>10</v>
      </c>
      <c r="E36" s="65" t="s">
        <v>30</v>
      </c>
      <c r="F36" s="60">
        <f t="shared" si="20"/>
        <v>232</v>
      </c>
      <c r="G36" s="61">
        <f t="shared" si="39"/>
        <v>2.0795984223736106E-2</v>
      </c>
      <c r="H36" s="47">
        <f t="shared" si="40"/>
        <v>115</v>
      </c>
      <c r="I36" s="45">
        <f t="shared" si="39"/>
        <v>1.4536721021362659E-2</v>
      </c>
      <c r="J36" s="44">
        <v>38</v>
      </c>
      <c r="K36" s="45">
        <f t="shared" si="39"/>
        <v>3.6750483558994199E-2</v>
      </c>
      <c r="L36" s="44">
        <v>28</v>
      </c>
      <c r="M36" s="46">
        <f t="shared" si="45"/>
        <v>1.7041996348143639E-2</v>
      </c>
      <c r="N36" s="47">
        <f t="shared" si="4"/>
        <v>49</v>
      </c>
      <c r="O36" s="46">
        <f t="shared" si="46"/>
        <v>9.3618647306075668E-3</v>
      </c>
      <c r="P36" s="47">
        <v>6</v>
      </c>
      <c r="Q36" s="45">
        <f t="shared" si="46"/>
        <v>8.0753701211305519E-3</v>
      </c>
      <c r="R36" s="44">
        <v>43</v>
      </c>
      <c r="S36" s="46">
        <f t="shared" si="47"/>
        <v>9.5747049654865291E-3</v>
      </c>
      <c r="T36" s="54">
        <v>117</v>
      </c>
      <c r="U36" s="55">
        <f t="shared" si="48"/>
        <v>3.6055469953775038E-2</v>
      </c>
      <c r="W36" s="9"/>
    </row>
    <row r="37" spans="2:24" s="7" customFormat="1" ht="18" customHeight="1" x14ac:dyDescent="0.3">
      <c r="B37" s="64"/>
      <c r="C37" s="66" t="s">
        <v>9</v>
      </c>
      <c r="D37" s="76" t="s">
        <v>12</v>
      </c>
      <c r="E37" s="77"/>
      <c r="F37" s="58">
        <f t="shared" si="20"/>
        <v>1689</v>
      </c>
      <c r="G37" s="59">
        <f t="shared" si="39"/>
        <v>0.15139835066332019</v>
      </c>
      <c r="H37" s="42">
        <f t="shared" si="40"/>
        <v>1377</v>
      </c>
      <c r="I37" s="43">
        <f t="shared" si="39"/>
        <v>0.17406143344709898</v>
      </c>
      <c r="J37" s="40">
        <v>96</v>
      </c>
      <c r="K37" s="43">
        <f t="shared" si="39"/>
        <v>9.2843326885880081E-2</v>
      </c>
      <c r="L37" s="40">
        <v>164</v>
      </c>
      <c r="M37" s="41">
        <f t="shared" si="45"/>
        <v>9.9817407181984175E-2</v>
      </c>
      <c r="N37" s="42">
        <f t="shared" si="4"/>
        <v>1117</v>
      </c>
      <c r="O37" s="41">
        <f t="shared" si="46"/>
        <v>0.21341230416507451</v>
      </c>
      <c r="P37" s="42">
        <v>99</v>
      </c>
      <c r="Q37" s="43">
        <f t="shared" si="46"/>
        <v>0.13324360699865412</v>
      </c>
      <c r="R37" s="40">
        <v>1018</v>
      </c>
      <c r="S37" s="41">
        <f t="shared" si="47"/>
        <v>0.22667557336896013</v>
      </c>
      <c r="T37" s="52">
        <v>312</v>
      </c>
      <c r="U37" s="53">
        <f t="shared" si="48"/>
        <v>9.6147919876733434E-2</v>
      </c>
      <c r="W37" s="8"/>
    </row>
    <row r="38" spans="2:24" s="6" customFormat="1" ht="13.5" customHeight="1" x14ac:dyDescent="0.3">
      <c r="B38" s="65"/>
      <c r="C38" s="65"/>
      <c r="D38" s="68" t="s">
        <v>10</v>
      </c>
      <c r="E38" s="65" t="s">
        <v>13</v>
      </c>
      <c r="F38" s="60">
        <f t="shared" si="20"/>
        <v>1134</v>
      </c>
      <c r="G38" s="61">
        <f t="shared" si="39"/>
        <v>0.10164933667981356</v>
      </c>
      <c r="H38" s="47">
        <f t="shared" si="40"/>
        <v>956</v>
      </c>
      <c r="I38" s="45">
        <f t="shared" si="39"/>
        <v>0.12084439388193655</v>
      </c>
      <c r="J38" s="44">
        <v>40</v>
      </c>
      <c r="K38" s="45">
        <f t="shared" si="39"/>
        <v>3.8684719535783368E-2</v>
      </c>
      <c r="L38" s="44">
        <v>115</v>
      </c>
      <c r="M38" s="46">
        <f t="shared" si="45"/>
        <v>6.999391357273281E-2</v>
      </c>
      <c r="N38" s="47">
        <f t="shared" si="4"/>
        <v>801</v>
      </c>
      <c r="O38" s="46">
        <f t="shared" si="46"/>
        <v>0.15303782957585021</v>
      </c>
      <c r="P38" s="47">
        <v>29</v>
      </c>
      <c r="Q38" s="45">
        <f t="shared" si="46"/>
        <v>3.9030955585464336E-2</v>
      </c>
      <c r="R38" s="44">
        <v>772</v>
      </c>
      <c r="S38" s="46">
        <f t="shared" si="47"/>
        <v>0.17189935426408373</v>
      </c>
      <c r="T38" s="54">
        <v>178</v>
      </c>
      <c r="U38" s="55">
        <f t="shared" si="48"/>
        <v>5.4853620955315874E-2</v>
      </c>
      <c r="W38" s="9"/>
      <c r="X38" s="9"/>
    </row>
    <row r="39" spans="2:24" s="7" customFormat="1" ht="15.75" customHeight="1" x14ac:dyDescent="0.3">
      <c r="B39" s="64"/>
      <c r="C39" s="64" t="s">
        <v>9</v>
      </c>
      <c r="D39" s="76" t="s">
        <v>17</v>
      </c>
      <c r="E39" s="77"/>
      <c r="F39" s="58">
        <f t="shared" si="20"/>
        <v>8426</v>
      </c>
      <c r="G39" s="59">
        <f t="shared" si="39"/>
        <v>0.75528863391896739</v>
      </c>
      <c r="H39" s="42">
        <f t="shared" si="40"/>
        <v>5849</v>
      </c>
      <c r="I39" s="43">
        <f t="shared" si="39"/>
        <v>0.73935027177348001</v>
      </c>
      <c r="J39" s="40">
        <f>J40+J41</f>
        <v>789</v>
      </c>
      <c r="K39" s="43">
        <f t="shared" si="39"/>
        <v>0.76305609284332687</v>
      </c>
      <c r="L39" s="40">
        <f>L40+L41</f>
        <v>1348</v>
      </c>
      <c r="M39" s="41">
        <f t="shared" ref="M39:M40" si="49">L39/L$32</f>
        <v>0.82045039561777233</v>
      </c>
      <c r="N39" s="42">
        <f t="shared" si="4"/>
        <v>3712</v>
      </c>
      <c r="O39" s="41">
        <f t="shared" ref="O39:Q40" si="50">N39/N$32</f>
        <v>0.70920901795949565</v>
      </c>
      <c r="P39" s="42">
        <f>P40+P41</f>
        <v>595</v>
      </c>
      <c r="Q39" s="43">
        <f t="shared" si="50"/>
        <v>0.80080753701211305</v>
      </c>
      <c r="R39" s="40">
        <f>R40+R41</f>
        <v>3117</v>
      </c>
      <c r="S39" s="41">
        <f t="shared" ref="S39:S40" si="51">R39/R$32</f>
        <v>0.69405477621910483</v>
      </c>
      <c r="T39" s="52">
        <f>T40+T41</f>
        <v>2577</v>
      </c>
      <c r="U39" s="53">
        <f t="shared" ref="U39:U40" si="52">T39/T$32</f>
        <v>0.79414483821263482</v>
      </c>
      <c r="W39" s="8"/>
      <c r="X39" s="8"/>
    </row>
    <row r="40" spans="2:24" s="6" customFormat="1" ht="11.25" customHeight="1" x14ac:dyDescent="0.3">
      <c r="B40" s="65"/>
      <c r="C40" s="65"/>
      <c r="D40" s="68" t="s">
        <v>10</v>
      </c>
      <c r="E40" s="65" t="s">
        <v>14</v>
      </c>
      <c r="F40" s="60">
        <f t="shared" si="20"/>
        <v>2540</v>
      </c>
      <c r="G40" s="61">
        <f t="shared" si="39"/>
        <v>0.22768017210469702</v>
      </c>
      <c r="H40" s="47">
        <f t="shared" si="40"/>
        <v>1631</v>
      </c>
      <c r="I40" s="45">
        <f t="shared" si="39"/>
        <v>0.2061686259638478</v>
      </c>
      <c r="J40" s="44">
        <v>372</v>
      </c>
      <c r="K40" s="45">
        <f t="shared" si="39"/>
        <v>0.35976789168278528</v>
      </c>
      <c r="L40" s="44">
        <v>278</v>
      </c>
      <c r="M40" s="46">
        <f t="shared" si="49"/>
        <v>0.16920267802799757</v>
      </c>
      <c r="N40" s="47">
        <f t="shared" si="4"/>
        <v>981</v>
      </c>
      <c r="O40" s="46">
        <f t="shared" si="50"/>
        <v>0.18742835307604128</v>
      </c>
      <c r="P40" s="47">
        <v>481</v>
      </c>
      <c r="Q40" s="45">
        <f t="shared" si="50"/>
        <v>0.64737550471063254</v>
      </c>
      <c r="R40" s="44">
        <v>500</v>
      </c>
      <c r="S40" s="46">
        <f t="shared" si="51"/>
        <v>0.11133377866844801</v>
      </c>
      <c r="T40" s="54">
        <v>909</v>
      </c>
      <c r="U40" s="55">
        <f t="shared" si="52"/>
        <v>0.28012326656394454</v>
      </c>
      <c r="W40" s="9"/>
    </row>
    <row r="41" spans="2:24" s="6" customFormat="1" ht="14.25" customHeight="1" x14ac:dyDescent="0.3">
      <c r="B41" s="69"/>
      <c r="C41" s="69"/>
      <c r="D41" s="70" t="s">
        <v>10</v>
      </c>
      <c r="E41" s="69" t="s">
        <v>15</v>
      </c>
      <c r="F41" s="62">
        <f t="shared" si="20"/>
        <v>5886</v>
      </c>
      <c r="G41" s="63">
        <f t="shared" si="39"/>
        <v>0.52760846181427035</v>
      </c>
      <c r="H41" s="50">
        <f t="shared" si="40"/>
        <v>4218</v>
      </c>
      <c r="I41" s="51">
        <f t="shared" si="39"/>
        <v>0.53318164580963212</v>
      </c>
      <c r="J41" s="48">
        <v>417</v>
      </c>
      <c r="K41" s="51">
        <f t="shared" si="39"/>
        <v>0.40328820116054159</v>
      </c>
      <c r="L41" s="48">
        <v>1070</v>
      </c>
      <c r="M41" s="49">
        <f t="shared" ref="M41" si="53">L41/L$32</f>
        <v>0.65124771758977484</v>
      </c>
      <c r="N41" s="50">
        <f t="shared" si="4"/>
        <v>2731</v>
      </c>
      <c r="O41" s="49">
        <f t="shared" ref="O41:Q41" si="54">N41/N$32</f>
        <v>0.52178066488345431</v>
      </c>
      <c r="P41" s="50">
        <v>114</v>
      </c>
      <c r="Q41" s="51">
        <f t="shared" si="54"/>
        <v>0.15343203230148048</v>
      </c>
      <c r="R41" s="48">
        <v>2617</v>
      </c>
      <c r="S41" s="49">
        <f t="shared" ref="S41" si="55">R41/R$32</f>
        <v>0.58272099755065687</v>
      </c>
      <c r="T41" s="56">
        <v>1668</v>
      </c>
      <c r="U41" s="57">
        <f t="shared" ref="U41" si="56">T41/T$32</f>
        <v>0.51402157164869033</v>
      </c>
      <c r="W41" s="9"/>
    </row>
    <row r="42" spans="2:24" ht="25.5" customHeight="1" x14ac:dyDescent="0.3">
      <c r="B42" s="109" t="s">
        <v>35</v>
      </c>
      <c r="C42" s="109"/>
      <c r="D42" s="109"/>
      <c r="E42" s="109"/>
      <c r="F42" s="109"/>
      <c r="G42" s="109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</row>
    <row r="43" spans="2:24" ht="15" customHeight="1" x14ac:dyDescent="0.3"/>
    <row r="44" spans="2:24" ht="15" customHeight="1" x14ac:dyDescent="0.3"/>
    <row r="45" spans="2:24" ht="15" customHeight="1" x14ac:dyDescent="0.3"/>
    <row r="46" spans="2:24" ht="15" customHeight="1" x14ac:dyDescent="0.3"/>
    <row r="47" spans="2:24" ht="15" customHeight="1" x14ac:dyDescent="0.3"/>
    <row r="48" spans="2:24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</sheetData>
  <mergeCells count="43">
    <mergeCell ref="H4:I6"/>
    <mergeCell ref="J5:K6"/>
    <mergeCell ref="L5:M6"/>
    <mergeCell ref="N5:O6"/>
    <mergeCell ref="P5:S5"/>
    <mergeCell ref="N7:O8"/>
    <mergeCell ref="D26:E26"/>
    <mergeCell ref="D17:E17"/>
    <mergeCell ref="D28:E28"/>
    <mergeCell ref="C21:E21"/>
    <mergeCell ref="D15:E15"/>
    <mergeCell ref="B42:U42"/>
    <mergeCell ref="P6:Q6"/>
    <mergeCell ref="R6:S6"/>
    <mergeCell ref="H7:I7"/>
    <mergeCell ref="C22:E22"/>
    <mergeCell ref="B31:E31"/>
    <mergeCell ref="C32:E32"/>
    <mergeCell ref="C33:E33"/>
    <mergeCell ref="C10:E10"/>
    <mergeCell ref="F7:G7"/>
    <mergeCell ref="D39:E39"/>
    <mergeCell ref="F2:G6"/>
    <mergeCell ref="B20:E20"/>
    <mergeCell ref="D37:E37"/>
    <mergeCell ref="D34:E34"/>
    <mergeCell ref="D23:E23"/>
    <mergeCell ref="B1:U1"/>
    <mergeCell ref="J4:S4"/>
    <mergeCell ref="B9:E9"/>
    <mergeCell ref="D12:E12"/>
    <mergeCell ref="H3:S3"/>
    <mergeCell ref="H2:U2"/>
    <mergeCell ref="F8:G8"/>
    <mergeCell ref="H8:I8"/>
    <mergeCell ref="C11:E11"/>
    <mergeCell ref="B2:E8"/>
    <mergeCell ref="T4:U6"/>
    <mergeCell ref="J7:K8"/>
    <mergeCell ref="L7:M8"/>
    <mergeCell ref="P7:Q8"/>
    <mergeCell ref="R7:S8"/>
    <mergeCell ref="T7:U8"/>
  </mergeCells>
  <pageMargins left="0.25" right="0.25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A1.1-5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friedrich</cp:lastModifiedBy>
  <cp:lastPrinted>2014-03-05T09:19:58Z</cp:lastPrinted>
  <dcterms:created xsi:type="dcterms:W3CDTF">2011-01-04T09:40:06Z</dcterms:created>
  <dcterms:modified xsi:type="dcterms:W3CDTF">2014-03-11T14:14:17Z</dcterms:modified>
</cp:coreProperties>
</file>