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40" yWindow="-300" windowWidth="16512" windowHeight="6192"/>
  </bookViews>
  <sheets>
    <sheet name="Tabelle A4.10.1-6 Internet" sheetId="10" r:id="rId1"/>
  </sheets>
  <calcPr calcId="145621"/>
</workbook>
</file>

<file path=xl/calcChain.xml><?xml version="1.0" encoding="utf-8"?>
<calcChain xmlns="http://schemas.openxmlformats.org/spreadsheetml/2006/main">
  <c r="K19" i="10" l="1"/>
  <c r="O11" i="10" l="1"/>
  <c r="P11" i="10"/>
  <c r="K11" i="10"/>
  <c r="P10" i="10" l="1"/>
  <c r="P19" i="10"/>
  <c r="P18" i="10"/>
  <c r="P17" i="10"/>
  <c r="P16" i="10"/>
  <c r="P15" i="10"/>
  <c r="P14" i="10"/>
  <c r="P13" i="10"/>
  <c r="P12" i="10"/>
  <c r="P9" i="10"/>
  <c r="P8" i="10"/>
  <c r="P7" i="10"/>
  <c r="P6" i="10"/>
  <c r="O19" i="10"/>
  <c r="O18" i="10"/>
  <c r="O17" i="10"/>
  <c r="O16" i="10"/>
  <c r="O15" i="10"/>
  <c r="O14" i="10"/>
  <c r="O13" i="10"/>
  <c r="O12" i="10"/>
  <c r="O10" i="10"/>
  <c r="O9" i="10"/>
  <c r="O8" i="10"/>
  <c r="O7" i="10"/>
  <c r="O6" i="10"/>
  <c r="K18" i="10"/>
  <c r="K17" i="10"/>
  <c r="K16" i="10"/>
  <c r="K15" i="10"/>
  <c r="K14" i="10"/>
  <c r="K13" i="10"/>
  <c r="K12" i="10"/>
  <c r="K10" i="10"/>
  <c r="K9" i="10"/>
  <c r="K8" i="10"/>
  <c r="K7" i="10"/>
  <c r="K6" i="10"/>
  <c r="F19" i="10"/>
  <c r="F18" i="10"/>
  <c r="F17" i="10"/>
  <c r="F16" i="10"/>
  <c r="F15" i="10"/>
  <c r="F14" i="10"/>
  <c r="F13" i="10"/>
  <c r="F12" i="10"/>
  <c r="F11" i="10"/>
  <c r="F10" i="10"/>
  <c r="F9" i="10"/>
  <c r="F8" i="10"/>
  <c r="F7" i="10"/>
  <c r="F6" i="10"/>
  <c r="J18" i="10"/>
  <c r="J14" i="10"/>
  <c r="J11" i="10"/>
  <c r="J8" i="10"/>
  <c r="J15" i="10" s="1"/>
  <c r="E18" i="10"/>
  <c r="E14" i="10"/>
  <c r="E11" i="10"/>
  <c r="E8" i="10"/>
  <c r="E15" i="10" s="1"/>
  <c r="J19" i="10" l="1"/>
  <c r="E19" i="10"/>
  <c r="I18" i="10" l="1"/>
  <c r="H18" i="10"/>
  <c r="G18" i="10"/>
  <c r="D18" i="10"/>
  <c r="C18" i="10"/>
  <c r="B18" i="10"/>
  <c r="I14" i="10"/>
  <c r="H14" i="10"/>
  <c r="G14" i="10"/>
  <c r="D14" i="10"/>
  <c r="C14" i="10"/>
  <c r="B14" i="10"/>
  <c r="I11" i="10"/>
  <c r="H11" i="10"/>
  <c r="G11" i="10"/>
  <c r="D11" i="10"/>
  <c r="C11" i="10"/>
  <c r="B11" i="10"/>
  <c r="I8" i="10"/>
  <c r="H8" i="10"/>
  <c r="G8" i="10"/>
  <c r="D8" i="10"/>
  <c r="C8" i="10"/>
  <c r="B8" i="10"/>
  <c r="I15" i="10" l="1"/>
  <c r="H15" i="10"/>
  <c r="M11" i="10"/>
  <c r="M18" i="10"/>
  <c r="C15" i="10"/>
  <c r="N11" i="10"/>
  <c r="N18" i="10"/>
  <c r="D15" i="10"/>
  <c r="M8" i="10"/>
  <c r="M14" i="10"/>
  <c r="G15" i="10"/>
  <c r="N8" i="10"/>
  <c r="N14" i="10"/>
  <c r="B15" i="10"/>
  <c r="L18" i="10"/>
  <c r="L14" i="10"/>
  <c r="L11" i="10"/>
  <c r="L8" i="10"/>
  <c r="N19" i="10"/>
  <c r="M19" i="10"/>
  <c r="L19" i="10"/>
  <c r="N17" i="10"/>
  <c r="M17" i="10"/>
  <c r="L17" i="10"/>
  <c r="N16" i="10"/>
  <c r="M16" i="10"/>
  <c r="L16" i="10"/>
  <c r="N13" i="10"/>
  <c r="M13" i="10"/>
  <c r="L13" i="10"/>
  <c r="N12" i="10"/>
  <c r="M12" i="10"/>
  <c r="L12" i="10"/>
  <c r="N10" i="10"/>
  <c r="M10" i="10"/>
  <c r="L10" i="10"/>
  <c r="N9" i="10"/>
  <c r="M9" i="10"/>
  <c r="L9" i="10"/>
  <c r="N7" i="10"/>
  <c r="M7" i="10"/>
  <c r="L7" i="10"/>
  <c r="N6" i="10"/>
  <c r="M6" i="10"/>
  <c r="L6" i="10"/>
  <c r="N15" i="10" l="1"/>
  <c r="M15" i="10"/>
  <c r="L15" i="10"/>
</calcChain>
</file>

<file path=xl/sharedStrings.xml><?xml version="1.0" encoding="utf-8"?>
<sst xmlns="http://schemas.openxmlformats.org/spreadsheetml/2006/main" count="39" uniqueCount="25">
  <si>
    <t>Insgesamt</t>
  </si>
  <si>
    <t>Auszubildende</t>
  </si>
  <si>
    <t>Ausbildungsquote</t>
  </si>
  <si>
    <t>Beschäftigte</t>
  </si>
  <si>
    <t>abs.</t>
  </si>
  <si>
    <t>%</t>
  </si>
  <si>
    <t>%-Pkte</t>
  </si>
  <si>
    <t>1-4 Beschäftigte</t>
  </si>
  <si>
    <t>5-9 Beschäftigte</t>
  </si>
  <si>
    <t>10-19 Beschäftigte</t>
  </si>
  <si>
    <t>20-49 Beschäftigte</t>
  </si>
  <si>
    <t>50-99 Beschäftigte</t>
  </si>
  <si>
    <t>100-249 Beschäftigte</t>
  </si>
  <si>
    <t>250-499 Beschäftigte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</si>
  <si>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</si>
  <si>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</si>
  <si>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</si>
  <si>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</si>
  <si>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</si>
  <si>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</si>
  <si>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</si>
  <si>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Berechnungen des Bundesinstituts für Berufsbildung</t>
  </si>
  <si>
    <t>2013-2014</t>
  </si>
  <si>
    <t>Quelle: Betriebsdatei der Beschäftigungsstatistik der Bundesagentur für Arbeit; Stichtag jeweils 31. Dezember;</t>
  </si>
  <si>
    <t xml:space="preserve">Tabelle A4.10.1-6 Internet: Beschäftigte, Auszubildende und Ausbildungsquoten zwischen 2007, 2013 und 2014 in den neuen Bundesländern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</si>
</sst>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5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7" fillId="0" borderId="0" applyNumberFormat="0" applyFill="0" applyBorder="0" applyAlignment="0" applyProtection="0"/>
    <xf numFmtId="0" fontId="8" fillId="0" borderId="16" applyNumberFormat="0" applyFill="0" applyAlignment="0" applyProtection="0"/>
    <xf numFmtId="0" fontId="9" fillId="0" borderId="17" applyNumberFormat="0" applyFill="0" applyAlignment="0" applyProtection="0"/>
    <xf numFmtId="0" fontId="10" fillId="0" borderId="18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19" applyNumberFormat="0" applyAlignment="0" applyProtection="0"/>
    <xf numFmtId="0" fontId="15" fillId="7" borderId="20" applyNumberFormat="0" applyAlignment="0" applyProtection="0"/>
    <xf numFmtId="0" fontId="16" fillId="7" borderId="19" applyNumberFormat="0" applyAlignment="0" applyProtection="0"/>
    <xf numFmtId="0" fontId="17" fillId="0" borderId="21" applyNumberFormat="0" applyFill="0" applyAlignment="0" applyProtection="0"/>
    <xf numFmtId="0" fontId="18" fillId="8" borderId="22" applyNumberFormat="0" applyAlignment="0" applyProtection="0"/>
    <xf numFmtId="0" fontId="19" fillId="0" borderId="0" applyNumberFormat="0" applyFill="0" applyBorder="0" applyAlignment="0" applyProtection="0"/>
    <xf numFmtId="0" fontId="6" fillId="9" borderId="23" applyNumberFormat="0" applyFont="0" applyAlignment="0" applyProtection="0"/>
    <xf numFmtId="0" fontId="20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21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21" fillId="33" borderId="0" applyNumberFormat="0" applyBorder="0" applyAlignment="0" applyProtection="0"/>
  </cellStyleXfs>
  <cellXfs count="45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2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1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2" fillId="2" borderId="5" xfId="0" applyFont="1" applyFill="1" applyBorder="1" applyAlignment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3" fillId="2" borderId="14" xfId="0" applyFont="1" applyFill="1" applyBorder="1" applyAlignment="1">
      <alignment horizontal="right"/>
    </xf>
    <xf numFmtId="4" fontId="3" fillId="0" borderId="0" xfId="0" applyNumberFormat="1" applyFont="1"/>
    <xf numFmtId="2" fontId="3" fillId="0" borderId="0" xfId="0" applyNumberFormat="1" applyFont="1"/>
    <xf numFmtId="0" fontId="22" fillId="0" borderId="0" xfId="0" applyFont="1"/>
    <xf numFmtId="0" fontId="0" fillId="0" borderId="0" xfId="0"/>
    <xf numFmtId="164" fontId="2" fillId="0" borderId="10" xfId="0" applyNumberFormat="1" applyFont="1" applyBorder="1"/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0" fontId="23" fillId="0" borderId="0" xfId="0" applyFont="1"/>
    <xf numFmtId="0" fontId="2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4"/>
  <sheetViews>
    <sheetView tabSelected="1" zoomScale="90" zoomScaleNormal="90" workbookViewId="0">
      <selection activeCell="A34" sqref="A34:B34"/>
    </sheetView>
  </sheetViews>
  <sheetFormatPr baseColWidth="10" defaultColWidth="11.44140625" defaultRowHeight="13.8" x14ac:dyDescent="0.3"/>
  <cols>
    <col min="1" max="1" width="25.33203125" style="7" customWidth="1"/>
    <col min="2" max="2" width="9.5546875" style="7" customWidth="1"/>
    <col min="3" max="3" width="9.5546875" style="7" hidden="1" customWidth="1"/>
    <col min="4" max="5" width="9.5546875" style="7" customWidth="1"/>
    <col min="6" max="6" width="8.88671875" style="7" customWidth="1"/>
    <col min="7" max="7" width="9" style="7" customWidth="1"/>
    <col min="8" max="8" width="9" style="7" hidden="1" customWidth="1"/>
    <col min="9" max="10" width="9" style="7" customWidth="1"/>
    <col min="11" max="11" width="9.44140625" style="7" customWidth="1"/>
    <col min="12" max="12" width="7.44140625" style="7" customWidth="1"/>
    <col min="13" max="13" width="7.44140625" style="7" hidden="1" customWidth="1"/>
    <col min="14" max="15" width="7.44140625" style="7" customWidth="1"/>
    <col min="16" max="16" width="9.44140625" style="7" customWidth="1"/>
    <col min="17" max="16384" width="11.44140625" style="7"/>
  </cols>
  <sheetData>
    <row r="1" spans="1:16" ht="15.6" x14ac:dyDescent="0.3">
      <c r="A1" s="35" t="s">
        <v>24</v>
      </c>
    </row>
    <row r="2" spans="1:16" ht="13.5" thickBot="1" x14ac:dyDescent="0.25"/>
    <row r="3" spans="1:16" ht="14.4" x14ac:dyDescent="0.3">
      <c r="A3" s="18"/>
      <c r="B3" s="41" t="s">
        <v>3</v>
      </c>
      <c r="C3" s="42"/>
      <c r="D3" s="42"/>
      <c r="E3" s="42"/>
      <c r="F3" s="43"/>
      <c r="G3" s="41" t="s">
        <v>1</v>
      </c>
      <c r="H3" s="42"/>
      <c r="I3" s="42"/>
      <c r="J3" s="42"/>
      <c r="K3" s="43"/>
      <c r="L3" s="41" t="s">
        <v>2</v>
      </c>
      <c r="M3" s="42"/>
      <c r="N3" s="42"/>
      <c r="O3" s="42"/>
      <c r="P3" s="44"/>
    </row>
    <row r="4" spans="1:16" ht="12.75" x14ac:dyDescent="0.2">
      <c r="A4" s="19"/>
      <c r="B4" s="12">
        <v>2007</v>
      </c>
      <c r="C4" s="10">
        <v>2012</v>
      </c>
      <c r="D4" s="10">
        <v>2013</v>
      </c>
      <c r="E4" s="10">
        <v>2014</v>
      </c>
      <c r="F4" s="17" t="s">
        <v>22</v>
      </c>
      <c r="G4" s="12">
        <v>2007</v>
      </c>
      <c r="H4" s="10">
        <v>2012</v>
      </c>
      <c r="I4" s="10">
        <v>2013</v>
      </c>
      <c r="J4" s="10">
        <v>2014</v>
      </c>
      <c r="K4" s="11" t="s">
        <v>22</v>
      </c>
      <c r="L4" s="12">
        <v>2007</v>
      </c>
      <c r="M4" s="10">
        <v>2012</v>
      </c>
      <c r="N4" s="10">
        <v>2013</v>
      </c>
      <c r="O4" s="10">
        <v>2014</v>
      </c>
      <c r="P4" s="23" t="s">
        <v>22</v>
      </c>
    </row>
    <row r="5" spans="1:16" ht="14.4" thickBot="1" x14ac:dyDescent="0.35">
      <c r="A5" s="20" t="s">
        <v>19</v>
      </c>
      <c r="B5" s="29" t="s">
        <v>4</v>
      </c>
      <c r="C5" s="30" t="s">
        <v>4</v>
      </c>
      <c r="D5" s="30" t="s">
        <v>4</v>
      </c>
      <c r="E5" s="30" t="s">
        <v>4</v>
      </c>
      <c r="F5" s="31" t="s">
        <v>5</v>
      </c>
      <c r="G5" s="29" t="s">
        <v>4</v>
      </c>
      <c r="H5" s="30" t="s">
        <v>4</v>
      </c>
      <c r="I5" s="30" t="s">
        <v>4</v>
      </c>
      <c r="J5" s="30" t="s">
        <v>4</v>
      </c>
      <c r="K5" s="30" t="s">
        <v>5</v>
      </c>
      <c r="L5" s="29" t="s">
        <v>5</v>
      </c>
      <c r="M5" s="30" t="s">
        <v>5</v>
      </c>
      <c r="N5" s="30" t="s">
        <v>5</v>
      </c>
      <c r="O5" s="30" t="s">
        <v>5</v>
      </c>
      <c r="P5" s="32" t="s">
        <v>6</v>
      </c>
    </row>
    <row r="6" spans="1:16" x14ac:dyDescent="0.3">
      <c r="A6" s="21" t="s">
        <v>7</v>
      </c>
      <c r="B6" s="13">
        <v>520194</v>
      </c>
      <c r="C6" s="2">
        <v>526297</v>
      </c>
      <c r="D6" s="2">
        <v>522632</v>
      </c>
      <c r="E6" s="2">
        <v>520394</v>
      </c>
      <c r="F6" s="3">
        <f>(100/D6*E6)-100</f>
        <v>-0.42821717766994993</v>
      </c>
      <c r="G6" s="13">
        <v>23910</v>
      </c>
      <c r="H6" s="2">
        <v>13732</v>
      </c>
      <c r="I6" s="2">
        <v>12613</v>
      </c>
      <c r="J6" s="2">
        <v>11984</v>
      </c>
      <c r="K6" s="3">
        <f t="shared" ref="K6:K19" si="0">(100/I6*J6)-100</f>
        <v>-4.9869182589391983</v>
      </c>
      <c r="L6" s="15">
        <f t="shared" ref="L6:L14" si="1">100/B6*G6</f>
        <v>4.5963621264374446</v>
      </c>
      <c r="M6" s="4">
        <f t="shared" ref="M6:M14" si="2">100/C6*H6</f>
        <v>2.6091731474813651</v>
      </c>
      <c r="N6" s="4">
        <f t="shared" ref="N6:N14" si="3">100/D6*I6</f>
        <v>2.4133616005143201</v>
      </c>
      <c r="O6" s="4">
        <f>100/E6*J6</f>
        <v>2.3028705173387856</v>
      </c>
      <c r="P6" s="37">
        <f>O6-N6</f>
        <v>-0.11049108317553458</v>
      </c>
    </row>
    <row r="7" spans="1:16" x14ac:dyDescent="0.3">
      <c r="A7" s="21" t="s">
        <v>8</v>
      </c>
      <c r="B7" s="13">
        <v>456969</v>
      </c>
      <c r="C7" s="2">
        <v>477260</v>
      </c>
      <c r="D7" s="2">
        <v>481316</v>
      </c>
      <c r="E7" s="2">
        <v>486011</v>
      </c>
      <c r="F7" s="3">
        <f t="shared" ref="F7:F19" si="4">(100/D7*E7)-100</f>
        <v>0.97545063949671373</v>
      </c>
      <c r="G7" s="13">
        <v>28708</v>
      </c>
      <c r="H7" s="2">
        <v>19113</v>
      </c>
      <c r="I7" s="2">
        <v>18226</v>
      </c>
      <c r="J7" s="2">
        <v>17624</v>
      </c>
      <c r="K7" s="3">
        <f t="shared" si="0"/>
        <v>-3.3029737737298461</v>
      </c>
      <c r="L7" s="15">
        <f t="shared" si="1"/>
        <v>6.2822642236125423</v>
      </c>
      <c r="M7" s="4">
        <f t="shared" si="2"/>
        <v>4.004735364371621</v>
      </c>
      <c r="N7" s="4">
        <f t="shared" si="3"/>
        <v>3.7867014601633855</v>
      </c>
      <c r="O7" s="4">
        <f t="shared" ref="O7:O19" si="5">100/E7*J7</f>
        <v>3.6262553728207796</v>
      </c>
      <c r="P7" s="37">
        <f t="shared" ref="P7:P19" si="6">O7-N7</f>
        <v>-0.1604460873426059</v>
      </c>
    </row>
    <row r="8" spans="1:16" ht="12.75" x14ac:dyDescent="0.2">
      <c r="A8" s="22" t="s">
        <v>15</v>
      </c>
      <c r="B8" s="14">
        <f>SUM(B6:B7)</f>
        <v>977163</v>
      </c>
      <c r="C8" s="9">
        <f>SUM(C6:C7)</f>
        <v>1003557</v>
      </c>
      <c r="D8" s="9">
        <f>SUM(D6:D7)</f>
        <v>1003948</v>
      </c>
      <c r="E8" s="9">
        <f>SUM(E6:E7)</f>
        <v>1006405</v>
      </c>
      <c r="F8" s="8">
        <f t="shared" si="4"/>
        <v>0.24473379099315196</v>
      </c>
      <c r="G8" s="14">
        <f>SUM(G6:G7)</f>
        <v>52618</v>
      </c>
      <c r="H8" s="9">
        <f>SUM(H6:H7)</f>
        <v>32845</v>
      </c>
      <c r="I8" s="9">
        <f>SUM(I6:I7)</f>
        <v>30839</v>
      </c>
      <c r="J8" s="9">
        <f>SUM(J6:J7)</f>
        <v>29608</v>
      </c>
      <c r="K8" s="8">
        <f t="shared" si="0"/>
        <v>-3.9916988229190338</v>
      </c>
      <c r="L8" s="16">
        <f t="shared" si="1"/>
        <v>5.3847720390559202</v>
      </c>
      <c r="M8" s="8">
        <f t="shared" si="2"/>
        <v>3.2728584425199565</v>
      </c>
      <c r="N8" s="8">
        <f t="shared" si="3"/>
        <v>3.0717726416109201</v>
      </c>
      <c r="O8" s="8">
        <f t="shared" si="5"/>
        <v>2.9419567669079547</v>
      </c>
      <c r="P8" s="38">
        <f t="shared" si="6"/>
        <v>-0.12981587470296541</v>
      </c>
    </row>
    <row r="9" spans="1:16" x14ac:dyDescent="0.3">
      <c r="A9" s="21" t="s">
        <v>9</v>
      </c>
      <c r="B9" s="13">
        <v>513986</v>
      </c>
      <c r="C9" s="2">
        <v>546400</v>
      </c>
      <c r="D9" s="2">
        <v>551243</v>
      </c>
      <c r="E9" s="2">
        <v>559174</v>
      </c>
      <c r="F9" s="3">
        <f t="shared" si="4"/>
        <v>1.4387484285514773</v>
      </c>
      <c r="G9" s="13">
        <v>32100</v>
      </c>
      <c r="H9" s="2">
        <v>22998</v>
      </c>
      <c r="I9" s="2">
        <v>22007</v>
      </c>
      <c r="J9" s="2">
        <v>21542</v>
      </c>
      <c r="K9" s="3">
        <f t="shared" si="0"/>
        <v>-2.1129640568909878</v>
      </c>
      <c r="L9" s="15">
        <f t="shared" si="1"/>
        <v>6.2453062923892873</v>
      </c>
      <c r="M9" s="4">
        <f t="shared" si="2"/>
        <v>4.2090043923865306</v>
      </c>
      <c r="N9" s="4">
        <f t="shared" si="3"/>
        <v>3.9922502417264254</v>
      </c>
      <c r="O9" s="4">
        <f t="shared" si="5"/>
        <v>3.8524681047402058</v>
      </c>
      <c r="P9" s="37">
        <f t="shared" si="6"/>
        <v>-0.13978213698621955</v>
      </c>
    </row>
    <row r="10" spans="1:16" x14ac:dyDescent="0.3">
      <c r="A10" s="21" t="s">
        <v>10</v>
      </c>
      <c r="B10" s="13">
        <v>789835</v>
      </c>
      <c r="C10" s="2">
        <v>850730</v>
      </c>
      <c r="D10" s="2">
        <v>860046</v>
      </c>
      <c r="E10" s="2">
        <v>871449</v>
      </c>
      <c r="F10" s="3">
        <f t="shared" si="4"/>
        <v>1.3258593145017841</v>
      </c>
      <c r="G10" s="13">
        <v>48430</v>
      </c>
      <c r="H10" s="2">
        <v>38336</v>
      </c>
      <c r="I10" s="2">
        <v>36487</v>
      </c>
      <c r="J10" s="2">
        <v>36049</v>
      </c>
      <c r="K10" s="3">
        <f t="shared" si="0"/>
        <v>-1.2004275495381904</v>
      </c>
      <c r="L10" s="15">
        <f t="shared" si="1"/>
        <v>6.1316604100856509</v>
      </c>
      <c r="M10" s="4">
        <f t="shared" si="2"/>
        <v>4.5062475756115337</v>
      </c>
      <c r="N10" s="4">
        <f t="shared" si="3"/>
        <v>4.2424474969943464</v>
      </c>
      <c r="O10" s="4">
        <f t="shared" si="5"/>
        <v>4.1366735173257414</v>
      </c>
      <c r="P10" s="37">
        <f>O10-N10</f>
        <v>-0.10577397966860502</v>
      </c>
    </row>
    <row r="11" spans="1:16" ht="12.75" x14ac:dyDescent="0.2">
      <c r="A11" s="22" t="s">
        <v>16</v>
      </c>
      <c r="B11" s="14">
        <f>SUM(B9:B10)</f>
        <v>1303821</v>
      </c>
      <c r="C11" s="9">
        <f>SUM(C9:C10)</f>
        <v>1397130</v>
      </c>
      <c r="D11" s="9">
        <f>SUM(D9:D10)</f>
        <v>1411289</v>
      </c>
      <c r="E11" s="9">
        <f>SUM(E9:E10)</f>
        <v>1430623</v>
      </c>
      <c r="F11" s="8">
        <f t="shared" si="4"/>
        <v>1.3699532838419373</v>
      </c>
      <c r="G11" s="14">
        <f>SUM(G9:G10)</f>
        <v>80530</v>
      </c>
      <c r="H11" s="9">
        <f>SUM(H9:H10)</f>
        <v>61334</v>
      </c>
      <c r="I11" s="9">
        <f>SUM(I9:I10)</f>
        <v>58494</v>
      </c>
      <c r="J11" s="9">
        <f>SUM(J9:J10)</f>
        <v>57591</v>
      </c>
      <c r="K11" s="8">
        <f>(100/I11*J11)-100</f>
        <v>-1.5437480767258194</v>
      </c>
      <c r="L11" s="16">
        <f t="shared" si="1"/>
        <v>6.1764613394016505</v>
      </c>
      <c r="M11" s="8">
        <f t="shared" si="2"/>
        <v>4.3899994989728945</v>
      </c>
      <c r="N11" s="8">
        <f t="shared" si="3"/>
        <v>4.1447215984819552</v>
      </c>
      <c r="O11" s="8">
        <f>100/E11*J11</f>
        <v>4.025588851849859</v>
      </c>
      <c r="P11" s="38">
        <f>O11-N11</f>
        <v>-0.11913274663209616</v>
      </c>
    </row>
    <row r="12" spans="1:16" x14ac:dyDescent="0.3">
      <c r="A12" s="21" t="s">
        <v>11</v>
      </c>
      <c r="B12" s="13">
        <v>681862</v>
      </c>
      <c r="C12" s="2">
        <v>713178</v>
      </c>
      <c r="D12" s="2">
        <v>715176</v>
      </c>
      <c r="E12" s="2">
        <v>722112</v>
      </c>
      <c r="F12" s="3">
        <f t="shared" si="4"/>
        <v>0.96983120238934362</v>
      </c>
      <c r="G12" s="13">
        <v>42254</v>
      </c>
      <c r="H12" s="2">
        <v>33545</v>
      </c>
      <c r="I12" s="2">
        <v>32392</v>
      </c>
      <c r="J12" s="2">
        <v>31434</v>
      </c>
      <c r="K12" s="3">
        <f t="shared" si="0"/>
        <v>-2.9575203754013302</v>
      </c>
      <c r="L12" s="15">
        <f t="shared" si="1"/>
        <v>6.1968550821133892</v>
      </c>
      <c r="M12" s="4">
        <f t="shared" si="2"/>
        <v>4.703594334093312</v>
      </c>
      <c r="N12" s="4">
        <f t="shared" si="3"/>
        <v>4.5292347617929014</v>
      </c>
      <c r="O12" s="4">
        <f t="shared" si="5"/>
        <v>4.353064344589205</v>
      </c>
      <c r="P12" s="37">
        <f t="shared" si="6"/>
        <v>-0.17617041720369642</v>
      </c>
    </row>
    <row r="13" spans="1:16" x14ac:dyDescent="0.3">
      <c r="A13" s="21" t="s">
        <v>12</v>
      </c>
      <c r="B13" s="13">
        <v>864124</v>
      </c>
      <c r="C13" s="2">
        <v>918579</v>
      </c>
      <c r="D13" s="2">
        <v>934204</v>
      </c>
      <c r="E13" s="2">
        <v>948142</v>
      </c>
      <c r="F13" s="3">
        <f t="shared" si="4"/>
        <v>1.4919653523213299</v>
      </c>
      <c r="G13" s="13">
        <v>63436</v>
      </c>
      <c r="H13" s="2">
        <v>42455</v>
      </c>
      <c r="I13" s="2">
        <v>39279</v>
      </c>
      <c r="J13" s="2">
        <v>38084</v>
      </c>
      <c r="K13" s="3">
        <f t="shared" si="0"/>
        <v>-3.0423381450648037</v>
      </c>
      <c r="L13" s="15">
        <f t="shared" si="1"/>
        <v>7.3410760492707059</v>
      </c>
      <c r="M13" s="4">
        <f t="shared" si="2"/>
        <v>4.6218126040329688</v>
      </c>
      <c r="N13" s="4">
        <f t="shared" si="3"/>
        <v>4.2045420486317759</v>
      </c>
      <c r="O13" s="4">
        <f t="shared" si="5"/>
        <v>4.01669792077558</v>
      </c>
      <c r="P13" s="37">
        <f t="shared" si="6"/>
        <v>-0.18784412785619597</v>
      </c>
    </row>
    <row r="14" spans="1:16" ht="12.75" x14ac:dyDescent="0.2">
      <c r="A14" s="22" t="s">
        <v>17</v>
      </c>
      <c r="B14" s="14">
        <f>SUM(B12:B13)</f>
        <v>1545986</v>
      </c>
      <c r="C14" s="9">
        <f>SUM(C12:C13)</f>
        <v>1631757</v>
      </c>
      <c r="D14" s="9">
        <f>SUM(D12:D13)</f>
        <v>1649380</v>
      </c>
      <c r="E14" s="9">
        <f>SUM(E12:E13)</f>
        <v>1670254</v>
      </c>
      <c r="F14" s="8">
        <f t="shared" si="4"/>
        <v>1.2655664552741115</v>
      </c>
      <c r="G14" s="14">
        <f>SUM(G12:G13)</f>
        <v>105690</v>
      </c>
      <c r="H14" s="9">
        <f>SUM(H12:H13)</f>
        <v>76000</v>
      </c>
      <c r="I14" s="9">
        <f>SUM(I12:I13)</f>
        <v>71671</v>
      </c>
      <c r="J14" s="9">
        <f>SUM(J12:J13)</f>
        <v>69518</v>
      </c>
      <c r="K14" s="8">
        <f t="shared" si="0"/>
        <v>-3.0040044090357299</v>
      </c>
      <c r="L14" s="16">
        <f t="shared" si="1"/>
        <v>6.8364137838246917</v>
      </c>
      <c r="M14" s="8">
        <f t="shared" si="2"/>
        <v>4.6575562415237082</v>
      </c>
      <c r="N14" s="8">
        <f t="shared" si="3"/>
        <v>4.3453297602735574</v>
      </c>
      <c r="O14" s="8">
        <f t="shared" si="5"/>
        <v>4.1621214497914689</v>
      </c>
      <c r="P14" s="38">
        <f t="shared" si="6"/>
        <v>-0.18320831048208852</v>
      </c>
    </row>
    <row r="15" spans="1:16" ht="12.75" x14ac:dyDescent="0.2">
      <c r="A15" s="22" t="s">
        <v>20</v>
      </c>
      <c r="B15" s="14">
        <f>B8+B11+B14</f>
        <v>3826970</v>
      </c>
      <c r="C15" s="9">
        <f t="shared" ref="C15:E15" si="7">C8+C11+C14</f>
        <v>4032444</v>
      </c>
      <c r="D15" s="9">
        <f t="shared" si="7"/>
        <v>4064617</v>
      </c>
      <c r="E15" s="9">
        <f t="shared" si="7"/>
        <v>4107282</v>
      </c>
      <c r="F15" s="8">
        <f t="shared" si="4"/>
        <v>1.0496683943407277</v>
      </c>
      <c r="G15" s="14">
        <f t="shared" ref="G15:J15" si="8">G8+G11+G14</f>
        <v>238838</v>
      </c>
      <c r="H15" s="9">
        <f t="shared" si="8"/>
        <v>170179</v>
      </c>
      <c r="I15" s="9">
        <f t="shared" si="8"/>
        <v>161004</v>
      </c>
      <c r="J15" s="9">
        <f t="shared" si="8"/>
        <v>156717</v>
      </c>
      <c r="K15" s="8">
        <f t="shared" si="0"/>
        <v>-2.6626667660430741</v>
      </c>
      <c r="L15" s="16">
        <f t="shared" ref="L15:N19" si="9">100/B15*G15</f>
        <v>6.2409164430345676</v>
      </c>
      <c r="M15" s="8">
        <f t="shared" si="9"/>
        <v>4.2202445960811854</v>
      </c>
      <c r="N15" s="8">
        <f t="shared" si="9"/>
        <v>3.9611112190890312</v>
      </c>
      <c r="O15" s="8">
        <f t="shared" si="5"/>
        <v>3.8155889953502098</v>
      </c>
      <c r="P15" s="38">
        <f t="shared" si="6"/>
        <v>-0.1455222237388214</v>
      </c>
    </row>
    <row r="16" spans="1:16" x14ac:dyDescent="0.3">
      <c r="A16" s="21" t="s">
        <v>13</v>
      </c>
      <c r="B16" s="13">
        <v>552057</v>
      </c>
      <c r="C16" s="2">
        <v>578296</v>
      </c>
      <c r="D16" s="2">
        <v>589902</v>
      </c>
      <c r="E16" s="2">
        <v>605573</v>
      </c>
      <c r="F16" s="3">
        <f t="shared" si="4"/>
        <v>2.6565429512020557</v>
      </c>
      <c r="G16" s="13">
        <v>47185</v>
      </c>
      <c r="H16" s="2">
        <v>25723</v>
      </c>
      <c r="I16" s="2">
        <v>24293</v>
      </c>
      <c r="J16" s="2">
        <v>21713</v>
      </c>
      <c r="K16" s="3">
        <f t="shared" si="0"/>
        <v>-10.620343308772064</v>
      </c>
      <c r="L16" s="15">
        <f t="shared" si="9"/>
        <v>8.5471246628518429</v>
      </c>
      <c r="M16" s="4">
        <f t="shared" si="9"/>
        <v>4.4480681173655015</v>
      </c>
      <c r="N16" s="4">
        <f t="shared" si="9"/>
        <v>4.1181416574278442</v>
      </c>
      <c r="O16" s="4">
        <f t="shared" si="5"/>
        <v>3.5855297379506683</v>
      </c>
      <c r="P16" s="37">
        <f t="shared" si="6"/>
        <v>-0.5326119194771759</v>
      </c>
    </row>
    <row r="17" spans="1:16" x14ac:dyDescent="0.3">
      <c r="A17" s="21" t="s">
        <v>14</v>
      </c>
      <c r="B17" s="13">
        <v>844471</v>
      </c>
      <c r="C17" s="2">
        <v>938745</v>
      </c>
      <c r="D17" s="2">
        <v>951485</v>
      </c>
      <c r="E17" s="2">
        <v>967603</v>
      </c>
      <c r="F17" s="3">
        <f t="shared" si="4"/>
        <v>1.693983615085898</v>
      </c>
      <c r="G17" s="13">
        <v>68092</v>
      </c>
      <c r="H17" s="2">
        <v>39066</v>
      </c>
      <c r="I17" s="2">
        <v>36867</v>
      </c>
      <c r="J17" s="2">
        <v>36478</v>
      </c>
      <c r="K17" s="3">
        <f t="shared" si="0"/>
        <v>-1.0551441668700932</v>
      </c>
      <c r="L17" s="15">
        <f t="shared" si="9"/>
        <v>8.0632727470807168</v>
      </c>
      <c r="M17" s="4">
        <f t="shared" si="9"/>
        <v>4.1615135100586418</v>
      </c>
      <c r="N17" s="4">
        <f t="shared" si="9"/>
        <v>3.8746801053090696</v>
      </c>
      <c r="O17" s="4">
        <f t="shared" si="5"/>
        <v>3.7699345702731386</v>
      </c>
      <c r="P17" s="37">
        <f t="shared" si="6"/>
        <v>-0.10474553503593098</v>
      </c>
    </row>
    <row r="18" spans="1:16" x14ac:dyDescent="0.3">
      <c r="A18" s="22" t="s">
        <v>18</v>
      </c>
      <c r="B18" s="14">
        <f>SUM(B16:B17)</f>
        <v>1396528</v>
      </c>
      <c r="C18" s="9">
        <f>SUM(C16:C17)</f>
        <v>1517041</v>
      </c>
      <c r="D18" s="9">
        <f>SUM(D16:D17)</f>
        <v>1541387</v>
      </c>
      <c r="E18" s="9">
        <f>SUM(E16:E17)</f>
        <v>1573176</v>
      </c>
      <c r="F18" s="8">
        <f t="shared" si="4"/>
        <v>2.0623633130420984</v>
      </c>
      <c r="G18" s="14">
        <f>SUM(G16:G17)</f>
        <v>115277</v>
      </c>
      <c r="H18" s="9">
        <f>SUM(H16:H17)</f>
        <v>64789</v>
      </c>
      <c r="I18" s="9">
        <f>SUM(I16:I17)</f>
        <v>61160</v>
      </c>
      <c r="J18" s="9">
        <f>SUM(J16:J17)</f>
        <v>58191</v>
      </c>
      <c r="K18" s="8">
        <f t="shared" si="0"/>
        <v>-4.8544800523217759</v>
      </c>
      <c r="L18" s="16">
        <f t="shared" si="9"/>
        <v>8.2545426944536739</v>
      </c>
      <c r="M18" s="8">
        <f t="shared" si="9"/>
        <v>4.270748120848415</v>
      </c>
      <c r="N18" s="8">
        <f t="shared" si="9"/>
        <v>3.9678549254664794</v>
      </c>
      <c r="O18" s="8">
        <f t="shared" si="5"/>
        <v>3.6989504035149277</v>
      </c>
      <c r="P18" s="38">
        <f t="shared" si="6"/>
        <v>-0.26890452195155179</v>
      </c>
    </row>
    <row r="19" spans="1:16" ht="13.5" thickBot="1" x14ac:dyDescent="0.25">
      <c r="A19" s="24" t="s">
        <v>0</v>
      </c>
      <c r="B19" s="25">
        <v>5223498</v>
      </c>
      <c r="C19" s="26">
        <v>5549485</v>
      </c>
      <c r="D19" s="26">
        <v>5606004</v>
      </c>
      <c r="E19" s="26">
        <f>E8+E11+E14+E18</f>
        <v>5680458</v>
      </c>
      <c r="F19" s="27">
        <f t="shared" si="4"/>
        <v>1.3281117887179619</v>
      </c>
      <c r="G19" s="25">
        <v>354115</v>
      </c>
      <c r="H19" s="26">
        <v>234968</v>
      </c>
      <c r="I19" s="26">
        <v>222164</v>
      </c>
      <c r="J19" s="26">
        <f>J8+J11+J14+J18</f>
        <v>214908</v>
      </c>
      <c r="K19" s="27">
        <f t="shared" si="0"/>
        <v>-3.2660557065951252</v>
      </c>
      <c r="L19" s="28">
        <f t="shared" si="9"/>
        <v>6.7792693708315772</v>
      </c>
      <c r="M19" s="27">
        <f t="shared" si="9"/>
        <v>4.2340505470327425</v>
      </c>
      <c r="N19" s="27">
        <f t="shared" si="9"/>
        <v>3.9629654206454368</v>
      </c>
      <c r="O19" s="27">
        <f t="shared" si="5"/>
        <v>3.7832864885190594</v>
      </c>
      <c r="P19" s="39">
        <f t="shared" si="6"/>
        <v>-0.17967893212637742</v>
      </c>
    </row>
    <row r="21" spans="1:16" x14ac:dyDescent="0.3">
      <c r="A21" s="40" t="s">
        <v>23</v>
      </c>
      <c r="B21" s="5"/>
      <c r="C21" s="5"/>
      <c r="D21" s="33"/>
      <c r="E21" s="33"/>
      <c r="F21" s="5"/>
      <c r="G21" s="5"/>
      <c r="H21" s="5"/>
      <c r="I21" s="33"/>
      <c r="J21" s="33"/>
      <c r="K21" s="1"/>
      <c r="L21" s="1"/>
      <c r="M21" s="1"/>
      <c r="N21" s="1"/>
      <c r="O21" s="1"/>
      <c r="P21" s="34"/>
    </row>
    <row r="22" spans="1:16" ht="14.4" x14ac:dyDescent="0.3">
      <c r="A22" s="40" t="s">
        <v>21</v>
      </c>
      <c r="B22" s="36"/>
      <c r="C22" s="36"/>
      <c r="D22" s="36"/>
      <c r="E22" s="36"/>
      <c r="F22" s="36"/>
      <c r="G22" s="6"/>
      <c r="H22" s="6"/>
    </row>
    <row r="23" spans="1:16" ht="15" x14ac:dyDescent="0.25">
      <c r="B23" s="36"/>
      <c r="C23" s="36"/>
      <c r="D23" s="36"/>
      <c r="E23" s="4"/>
      <c r="F23" s="36"/>
      <c r="G23" s="6"/>
      <c r="H23" s="6"/>
      <c r="I23" s="4"/>
      <c r="J23" s="4"/>
    </row>
    <row r="24" spans="1:16" ht="15" x14ac:dyDescent="0.25">
      <c r="B24" s="36"/>
      <c r="C24" s="36"/>
      <c r="F24" s="1"/>
    </row>
  </sheetData>
  <mergeCells count="3">
    <mergeCell ref="B3:F3"/>
    <mergeCell ref="G3:K3"/>
    <mergeCell ref="L3:P3"/>
  </mergeCells>
  <pageMargins left="0.7" right="0.7" top="0.78740157499999996" bottom="0.78740157499999996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A4.10.1-6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2015-11-30T15:01:51Z</cp:lastPrinted>
  <dcterms:created xsi:type="dcterms:W3CDTF">2015-01-15T12:50:49Z</dcterms:created>
  <dcterms:modified xsi:type="dcterms:W3CDTF">2016-02-01T16:27:05Z</dcterms:modified>
</cp:coreProperties>
</file>