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2405" activeTab="0"/>
  </bookViews>
  <sheets>
    <sheet name="Tabelle1" sheetId="1" r:id="rId1"/>
  </sheets>
  <definedNames>
    <definedName name="_xlnm.Print_Area" localSheetId="0">'Tabelle1'!$A$1:$Q$31</definedName>
    <definedName name="HTML_CodePage" hidden="1">1252</definedName>
    <definedName name="HTML_Control" hidden="1">{"'NAA'!$A$1:$Q$35"}</definedName>
    <definedName name="HTML_Description" hidden="1">""</definedName>
    <definedName name="HTML_Email" hidden="1">"Smigielski@bibb.de"</definedName>
    <definedName name="HTML_Header" hidden="1">"Tabelle1: Neu abgeschlossene Ausbildungsverträge 1999 nach Ländern und Wirtschaftsbereichen"</definedName>
    <definedName name="HTML_LastUpdate" hidden="1">"14.02.00"</definedName>
    <definedName name="HTML_LineAfter" hidden="1">FALSE</definedName>
    <definedName name="HTML_LineBefore" hidden="1">TRUE</definedName>
    <definedName name="HTML_Name" hidden="1">"Ingeborg Smigielski"</definedName>
    <definedName name="HTML_OBDlg2" hidden="1">TRUE</definedName>
    <definedName name="HTML_OBDlg4" hidden="1">TRUE</definedName>
    <definedName name="HTML_OS" hidden="1">0</definedName>
    <definedName name="HTML_PathFile" hidden="1">"X:\BBB309\Tabellen\InterNet\html\Tabelle1.htm"</definedName>
    <definedName name="HTML_Title" hidden="1">"Tabelle1"</definedName>
  </definedNames>
  <calcPr fullCalcOnLoad="1" refMode="R1C1"/>
</workbook>
</file>

<file path=xl/sharedStrings.xml><?xml version="1.0" encoding="utf-8"?>
<sst xmlns="http://schemas.openxmlformats.org/spreadsheetml/2006/main" count="51" uniqueCount="38">
  <si>
    <t>Land</t>
  </si>
  <si>
    <t>Neu abgeschlossene Ausbildungsverträge</t>
  </si>
  <si>
    <t>Insgesamt</t>
  </si>
  <si>
    <t>Davon im Zuständigkeitsbereich:</t>
  </si>
  <si>
    <t>Industrie und Handel</t>
  </si>
  <si>
    <t>Handwerk</t>
  </si>
  <si>
    <t>Öffentlicher Dienst</t>
  </si>
  <si>
    <t>Landwirtschaft</t>
  </si>
  <si>
    <t>Freie Berufe</t>
  </si>
  <si>
    <t>Hauswirtschaft</t>
  </si>
  <si>
    <t>Seeschifffahrt</t>
  </si>
  <si>
    <t>Anzahl</t>
  </si>
  <si>
    <t>Pro-zent</t>
  </si>
  <si>
    <t>%</t>
  </si>
  <si>
    <t xml:space="preserve">Baden-Württemberg </t>
  </si>
  <si>
    <t xml:space="preserve">Bayern </t>
  </si>
  <si>
    <t xml:space="preserve">Berlin </t>
  </si>
  <si>
    <t xml:space="preserve">Brandenburg </t>
  </si>
  <si>
    <t xml:space="preserve">Bremen </t>
  </si>
  <si>
    <t xml:space="preserve">Hamburg </t>
  </si>
  <si>
    <t xml:space="preserve">Hessen </t>
  </si>
  <si>
    <t xml:space="preserve">Mecklenburg-Vorpommern </t>
  </si>
  <si>
    <t xml:space="preserve">Niedersachsen </t>
  </si>
  <si>
    <t xml:space="preserve">Nordrhein-Westfalen </t>
  </si>
  <si>
    <t xml:space="preserve">Rheinland-Pfalz </t>
  </si>
  <si>
    <t xml:space="preserve">Saarland </t>
  </si>
  <si>
    <t xml:space="preserve">Sachsen </t>
  </si>
  <si>
    <t xml:space="preserve">Sachsen-Anhalt </t>
  </si>
  <si>
    <t xml:space="preserve">Schleswig-Holstein </t>
  </si>
  <si>
    <t xml:space="preserve">Thüringen </t>
  </si>
  <si>
    <t>Alte Länder</t>
  </si>
  <si>
    <t>Neue Länder und Berlin</t>
  </si>
  <si>
    <t>Deutschland</t>
  </si>
  <si>
    <t>Die Angaben für Bremen und Niedersachsen sind mit denen in den Arbeitsagenturbezirkstabellen nicht voll vergleichbar.</t>
  </si>
  <si>
    <t>Nachdruck -auch auszugsweise- nur mit Quellenangabe gestattet</t>
  </si>
  <si>
    <t>Neu abgeschlossene Ausbildungsverträge vom 01. Oktober 2005 bis zum 30. September 2006 nach Ländern und Zuständigkeitsbereichen</t>
  </si>
  <si>
    <t>12.12.2006  12:00</t>
  </si>
  <si>
    <t>Quelle: Bundesinstitut für Berufsbildung (BIBB), Erhebung zum 30. September 2006</t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</si>
</sst>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%"/>
    <numFmt numFmtId="165" formatCode="0.0"/>
    <numFmt numFmtId="166" formatCode="#,##0.0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0" fillId="0" borderId="6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0" borderId="7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center" vertical="center"/>
    </xf>
    <xf numFmtId="9" fontId="0" fillId="0" borderId="5" xfId="17" applyFont="1" applyFill="1" applyBorder="1" applyAlignment="1">
      <alignment horizontal="left" vertical="top" wrapText="1"/>
    </xf>
    <xf numFmtId="9" fontId="0" fillId="0" borderId="5" xfId="17" applyFont="1" applyFill="1" applyBorder="1" applyAlignment="1">
      <alignment horizontal="center" vertical="top" wrapText="1"/>
    </xf>
    <xf numFmtId="0" fontId="0" fillId="0" borderId="5" xfId="0" applyFont="1" applyBorder="1" applyAlignment="1">
      <alignment horizontal="left" vertical="center" wrapText="1"/>
    </xf>
    <xf numFmtId="3" fontId="3" fillId="0" borderId="5" xfId="0" applyNumberFormat="1" applyFont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left"/>
    </xf>
    <xf numFmtId="3" fontId="1" fillId="2" borderId="5" xfId="0" applyNumberFormat="1" applyFont="1" applyFill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left" wrapText="1"/>
    </xf>
    <xf numFmtId="49" fontId="1" fillId="2" borderId="5" xfId="0" applyNumberFormat="1" applyFont="1" applyFill="1" applyBorder="1" applyAlignment="1">
      <alignment horizontal="left"/>
    </xf>
    <xf numFmtId="3" fontId="0" fillId="2" borderId="5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/>
    </xf>
    <xf numFmtId="3" fontId="4" fillId="0" borderId="8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right"/>
    </xf>
    <xf numFmtId="0" fontId="2" fillId="2" borderId="9" xfId="0" applyFont="1" applyFill="1" applyBorder="1" applyAlignment="1">
      <alignment horizontal="left"/>
    </xf>
    <xf numFmtId="3" fontId="2" fillId="2" borderId="9" xfId="0" applyNumberFormat="1" applyFont="1" applyFill="1" applyBorder="1" applyAlignment="1">
      <alignment horizontal="right"/>
    </xf>
    <xf numFmtId="165" fontId="2" fillId="2" borderId="9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="75" zoomScaleNormal="75" zoomScaleSheetLayoutView="50" workbookViewId="0" topLeftCell="A1">
      <selection activeCell="B5" sqref="B5"/>
    </sheetView>
  </sheetViews>
  <sheetFormatPr defaultColWidth="11.421875" defaultRowHeight="14.25" customHeight="1"/>
  <cols>
    <col min="1" max="1" width="22.57421875" style="53" customWidth="1"/>
    <col min="2" max="2" width="10.28125" style="54" customWidth="1"/>
    <col min="3" max="3" width="0.42578125" style="54" customWidth="1"/>
    <col min="4" max="4" width="9.57421875" style="55" bestFit="1" customWidth="1"/>
    <col min="5" max="5" width="9.8515625" style="55" bestFit="1" customWidth="1"/>
    <col min="6" max="6" width="9.57421875" style="55" bestFit="1" customWidth="1"/>
    <col min="7" max="7" width="9.8515625" style="55" bestFit="1" customWidth="1"/>
    <col min="8" max="8" width="8.8515625" style="55" customWidth="1"/>
    <col min="9" max="9" width="9.8515625" style="55" bestFit="1" customWidth="1"/>
    <col min="10" max="10" width="8.28125" style="55" bestFit="1" customWidth="1"/>
    <col min="11" max="11" width="9.8515625" style="55" bestFit="1" customWidth="1"/>
    <col min="12" max="12" width="8.00390625" style="55" customWidth="1"/>
    <col min="13" max="13" width="9.8515625" style="55" bestFit="1" customWidth="1"/>
    <col min="14" max="14" width="8.28125" style="55" bestFit="1" customWidth="1"/>
    <col min="15" max="15" width="9.8515625" style="55" bestFit="1" customWidth="1"/>
    <col min="16" max="16" width="7.7109375" style="55" customWidth="1"/>
    <col min="17" max="17" width="6.140625" style="55" customWidth="1"/>
    <col min="18" max="16384" width="11.57421875" style="55" customWidth="1"/>
  </cols>
  <sheetData>
    <row r="1" spans="1:18" s="6" customFormat="1" ht="31.5" customHeight="1">
      <c r="A1" s="1" t="s">
        <v>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36</v>
      </c>
      <c r="P1" s="3"/>
      <c r="Q1" s="4"/>
      <c r="R1" s="5"/>
    </row>
    <row r="2" spans="1:18" s="10" customFormat="1" ht="13.5" customHeight="1">
      <c r="A2" s="7" t="s">
        <v>0</v>
      </c>
      <c r="B2" s="8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/>
    </row>
    <row r="3" spans="1:18" s="10" customFormat="1" ht="26.25" customHeight="1">
      <c r="A3" s="11"/>
      <c r="B3" s="12" t="s">
        <v>2</v>
      </c>
      <c r="C3" s="12"/>
      <c r="D3" s="8" t="s">
        <v>3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</row>
    <row r="4" spans="1:18" s="17" customFormat="1" ht="26.25" customHeight="1">
      <c r="A4" s="11"/>
      <c r="B4" s="13"/>
      <c r="C4" s="13"/>
      <c r="D4" s="14" t="s">
        <v>4</v>
      </c>
      <c r="E4" s="15"/>
      <c r="F4" s="14" t="s">
        <v>5</v>
      </c>
      <c r="G4" s="15"/>
      <c r="H4" s="14" t="s">
        <v>6</v>
      </c>
      <c r="I4" s="15"/>
      <c r="J4" s="14" t="s">
        <v>7</v>
      </c>
      <c r="K4" s="15"/>
      <c r="L4" s="14" t="s">
        <v>8</v>
      </c>
      <c r="M4" s="15"/>
      <c r="N4" s="14" t="s">
        <v>9</v>
      </c>
      <c r="O4" s="15"/>
      <c r="P4" s="14" t="s">
        <v>10</v>
      </c>
      <c r="Q4" s="15"/>
      <c r="R4" s="16"/>
    </row>
    <row r="5" spans="1:18" s="17" customFormat="1" ht="15" customHeight="1">
      <c r="A5" s="18"/>
      <c r="B5" s="19" t="s">
        <v>11</v>
      </c>
      <c r="C5" s="20" t="s">
        <v>12</v>
      </c>
      <c r="D5" s="19" t="s">
        <v>11</v>
      </c>
      <c r="E5" s="21" t="s">
        <v>13</v>
      </c>
      <c r="F5" s="19" t="s">
        <v>11</v>
      </c>
      <c r="G5" s="21" t="s">
        <v>13</v>
      </c>
      <c r="H5" s="19" t="s">
        <v>11</v>
      </c>
      <c r="I5" s="21" t="s">
        <v>13</v>
      </c>
      <c r="J5" s="19" t="s">
        <v>11</v>
      </c>
      <c r="K5" s="21" t="s">
        <v>13</v>
      </c>
      <c r="L5" s="19" t="s">
        <v>11</v>
      </c>
      <c r="M5" s="21" t="s">
        <v>13</v>
      </c>
      <c r="N5" s="19" t="s">
        <v>11</v>
      </c>
      <c r="O5" s="21" t="s">
        <v>13</v>
      </c>
      <c r="P5" s="19" t="s">
        <v>11</v>
      </c>
      <c r="Q5" s="21" t="s">
        <v>13</v>
      </c>
      <c r="R5" s="16"/>
    </row>
    <row r="6" spans="1:18" s="26" customFormat="1" ht="13.5" customHeight="1">
      <c r="A6" s="22" t="s">
        <v>14</v>
      </c>
      <c r="B6" s="23">
        <f aca="true" t="shared" si="0" ref="B6:B21">SUM(D6,F6,H6,J6,L6,N6,P6)</f>
        <v>73991</v>
      </c>
      <c r="C6" s="23"/>
      <c r="D6" s="23">
        <v>43090</v>
      </c>
      <c r="E6" s="24">
        <f aca="true" t="shared" si="1" ref="E6:E21">IF($B6=0,".",100*(D6/$B6))</f>
        <v>58.23681258531443</v>
      </c>
      <c r="F6" s="23">
        <v>21356</v>
      </c>
      <c r="G6" s="24">
        <f aca="true" t="shared" si="2" ref="G6:G21">IF($B6=0,".",100*(F6/$B6))</f>
        <v>28.86296982065386</v>
      </c>
      <c r="H6" s="23">
        <v>1997</v>
      </c>
      <c r="I6" s="24">
        <f aca="true" t="shared" si="3" ref="I6:I21">IF($B6=0,".",100*(H6/$B6))</f>
        <v>2.6989769025962618</v>
      </c>
      <c r="J6" s="23">
        <v>1641</v>
      </c>
      <c r="K6" s="24">
        <f aca="true" t="shared" si="4" ref="K6:K21">IF($B6=0,".",100*(J6/$B6))</f>
        <v>2.217837304537038</v>
      </c>
      <c r="L6" s="23">
        <v>5318</v>
      </c>
      <c r="M6" s="24">
        <f aca="true" t="shared" si="5" ref="M6:M21">IF($B6=0,".",100*(L6/$B6))</f>
        <v>7.187360624940871</v>
      </c>
      <c r="N6" s="23">
        <v>589</v>
      </c>
      <c r="O6" s="24">
        <f aca="true" t="shared" si="6" ref="O6:O21">IF($B6=0,".",100*(N6/$B6))</f>
        <v>0.7960427619575353</v>
      </c>
      <c r="P6" s="23">
        <v>0</v>
      </c>
      <c r="Q6" s="24">
        <f aca="true" t="shared" si="7" ref="Q6:Q21">IF($B6=0,".",100*(P6/$B6))</f>
        <v>0</v>
      </c>
      <c r="R6" s="25"/>
    </row>
    <row r="7" spans="1:18" s="29" customFormat="1" ht="13.5" customHeight="1">
      <c r="A7" s="27" t="s">
        <v>15</v>
      </c>
      <c r="B7" s="23">
        <f t="shared" si="0"/>
        <v>93005</v>
      </c>
      <c r="C7" s="23"/>
      <c r="D7" s="23">
        <v>51684</v>
      </c>
      <c r="E7" s="24">
        <f t="shared" si="1"/>
        <v>55.5712058491479</v>
      </c>
      <c r="F7" s="23">
        <v>29436</v>
      </c>
      <c r="G7" s="24">
        <f t="shared" si="2"/>
        <v>31.64991129509166</v>
      </c>
      <c r="H7" s="23">
        <v>1367</v>
      </c>
      <c r="I7" s="24">
        <f t="shared" si="3"/>
        <v>1.469813450889737</v>
      </c>
      <c r="J7" s="23">
        <v>2124</v>
      </c>
      <c r="K7" s="24">
        <f t="shared" si="4"/>
        <v>2.2837481855814206</v>
      </c>
      <c r="L7" s="23">
        <v>7919</v>
      </c>
      <c r="M7" s="24">
        <f t="shared" si="5"/>
        <v>8.514595989462933</v>
      </c>
      <c r="N7" s="23">
        <v>475</v>
      </c>
      <c r="O7" s="24">
        <f t="shared" si="6"/>
        <v>0.5107252298263534</v>
      </c>
      <c r="P7" s="23">
        <v>0</v>
      </c>
      <c r="Q7" s="24">
        <f t="shared" si="7"/>
        <v>0</v>
      </c>
      <c r="R7" s="28"/>
    </row>
    <row r="8" spans="1:18" s="29" customFormat="1" ht="13.5" customHeight="1">
      <c r="A8" s="27" t="s">
        <v>16</v>
      </c>
      <c r="B8" s="23">
        <f t="shared" si="0"/>
        <v>20799</v>
      </c>
      <c r="C8" s="23"/>
      <c r="D8" s="23">
        <v>12300</v>
      </c>
      <c r="E8" s="24">
        <f t="shared" si="1"/>
        <v>59.13745853166018</v>
      </c>
      <c r="F8" s="23">
        <v>5469</v>
      </c>
      <c r="G8" s="24">
        <f t="shared" si="2"/>
        <v>26.294533391028413</v>
      </c>
      <c r="H8" s="23">
        <v>656</v>
      </c>
      <c r="I8" s="24">
        <f t="shared" si="3"/>
        <v>3.1539977883552095</v>
      </c>
      <c r="J8" s="23">
        <v>406</v>
      </c>
      <c r="K8" s="24">
        <f t="shared" si="4"/>
        <v>1.9520169238905716</v>
      </c>
      <c r="L8" s="23">
        <v>1761</v>
      </c>
      <c r="M8" s="24">
        <f t="shared" si="5"/>
        <v>8.466753209288907</v>
      </c>
      <c r="N8" s="23">
        <v>207</v>
      </c>
      <c r="O8" s="24">
        <f t="shared" si="6"/>
        <v>0.99524015577672</v>
      </c>
      <c r="P8" s="23">
        <v>0</v>
      </c>
      <c r="Q8" s="24">
        <f t="shared" si="7"/>
        <v>0</v>
      </c>
      <c r="R8" s="28"/>
    </row>
    <row r="9" spans="1:18" s="29" customFormat="1" ht="13.5" customHeight="1">
      <c r="A9" s="27" t="s">
        <v>17</v>
      </c>
      <c r="B9" s="23">
        <f t="shared" si="0"/>
        <v>19573</v>
      </c>
      <c r="C9" s="23"/>
      <c r="D9" s="23">
        <v>12111</v>
      </c>
      <c r="E9" s="24">
        <f t="shared" si="1"/>
        <v>61.87605374750932</v>
      </c>
      <c r="F9" s="23">
        <v>4925</v>
      </c>
      <c r="G9" s="24">
        <f t="shared" si="2"/>
        <v>25.162213252950494</v>
      </c>
      <c r="H9" s="23">
        <v>492</v>
      </c>
      <c r="I9" s="24">
        <f t="shared" si="3"/>
        <v>2.513666785878506</v>
      </c>
      <c r="J9" s="23">
        <v>984</v>
      </c>
      <c r="K9" s="24">
        <f t="shared" si="4"/>
        <v>5.027333571757012</v>
      </c>
      <c r="L9" s="23">
        <v>843</v>
      </c>
      <c r="M9" s="24">
        <f t="shared" si="5"/>
        <v>4.306953456291831</v>
      </c>
      <c r="N9" s="23">
        <v>218</v>
      </c>
      <c r="O9" s="24">
        <f t="shared" si="6"/>
        <v>1.1137791856128338</v>
      </c>
      <c r="P9" s="23">
        <v>0</v>
      </c>
      <c r="Q9" s="24">
        <f t="shared" si="7"/>
        <v>0</v>
      </c>
      <c r="R9" s="28"/>
    </row>
    <row r="10" spans="1:18" s="29" customFormat="1" ht="13.5" customHeight="1">
      <c r="A10" s="27" t="s">
        <v>18</v>
      </c>
      <c r="B10" s="23">
        <f t="shared" si="0"/>
        <v>5900</v>
      </c>
      <c r="C10" s="23"/>
      <c r="D10" s="23">
        <v>3836</v>
      </c>
      <c r="E10" s="24">
        <f t="shared" si="1"/>
        <v>65.01694915254237</v>
      </c>
      <c r="F10" s="23">
        <v>1288</v>
      </c>
      <c r="G10" s="24">
        <f t="shared" si="2"/>
        <v>21.83050847457627</v>
      </c>
      <c r="H10" s="23">
        <v>118</v>
      </c>
      <c r="I10" s="24">
        <f t="shared" si="3"/>
        <v>2</v>
      </c>
      <c r="J10" s="23">
        <v>50</v>
      </c>
      <c r="K10" s="24">
        <f t="shared" si="4"/>
        <v>0.847457627118644</v>
      </c>
      <c r="L10" s="23">
        <v>498</v>
      </c>
      <c r="M10" s="24">
        <f t="shared" si="5"/>
        <v>8.440677966101696</v>
      </c>
      <c r="N10" s="23">
        <v>82</v>
      </c>
      <c r="O10" s="24">
        <f t="shared" si="6"/>
        <v>1.3898305084745761</v>
      </c>
      <c r="P10" s="23">
        <v>28</v>
      </c>
      <c r="Q10" s="24">
        <f t="shared" si="7"/>
        <v>0.47457627118644063</v>
      </c>
      <c r="R10" s="28"/>
    </row>
    <row r="11" spans="1:18" s="29" customFormat="1" ht="13.5" customHeight="1">
      <c r="A11" s="27" t="s">
        <v>19</v>
      </c>
      <c r="B11" s="23">
        <f t="shared" si="0"/>
        <v>13200</v>
      </c>
      <c r="C11" s="23"/>
      <c r="D11" s="23">
        <v>8896</v>
      </c>
      <c r="E11" s="24">
        <f t="shared" si="1"/>
        <v>67.39393939393939</v>
      </c>
      <c r="F11" s="23">
        <v>2703</v>
      </c>
      <c r="G11" s="24">
        <f t="shared" si="2"/>
        <v>20.477272727272727</v>
      </c>
      <c r="H11" s="23">
        <v>197</v>
      </c>
      <c r="I11" s="24">
        <f t="shared" si="3"/>
        <v>1.4924242424242424</v>
      </c>
      <c r="J11" s="23">
        <v>227</v>
      </c>
      <c r="K11" s="24">
        <f t="shared" si="4"/>
        <v>1.7196969696969697</v>
      </c>
      <c r="L11" s="23">
        <v>1011</v>
      </c>
      <c r="M11" s="24">
        <f t="shared" si="5"/>
        <v>7.659090909090908</v>
      </c>
      <c r="N11" s="23">
        <v>51</v>
      </c>
      <c r="O11" s="24">
        <f t="shared" si="6"/>
        <v>0.38636363636363635</v>
      </c>
      <c r="P11" s="23">
        <v>115</v>
      </c>
      <c r="Q11" s="24">
        <f t="shared" si="7"/>
        <v>0.8712121212121213</v>
      </c>
      <c r="R11" s="28"/>
    </row>
    <row r="12" spans="1:18" s="29" customFormat="1" ht="13.5" customHeight="1">
      <c r="A12" s="27" t="s">
        <v>20</v>
      </c>
      <c r="B12" s="23">
        <f t="shared" si="0"/>
        <v>39426</v>
      </c>
      <c r="C12" s="23"/>
      <c r="D12" s="23">
        <v>23998</v>
      </c>
      <c r="E12" s="24">
        <f t="shared" si="1"/>
        <v>60.86846243595597</v>
      </c>
      <c r="F12" s="23">
        <v>10305</v>
      </c>
      <c r="G12" s="24">
        <f t="shared" si="2"/>
        <v>26.13757418962106</v>
      </c>
      <c r="H12" s="23">
        <v>1444</v>
      </c>
      <c r="I12" s="24">
        <f t="shared" si="3"/>
        <v>3.662557703038604</v>
      </c>
      <c r="J12" s="23">
        <v>737</v>
      </c>
      <c r="K12" s="24">
        <f t="shared" si="4"/>
        <v>1.869324811038401</v>
      </c>
      <c r="L12" s="23">
        <v>2906</v>
      </c>
      <c r="M12" s="24">
        <f t="shared" si="5"/>
        <v>7.370770557500126</v>
      </c>
      <c r="N12" s="23">
        <v>36</v>
      </c>
      <c r="O12" s="24">
        <f t="shared" si="6"/>
        <v>0.09131030284583777</v>
      </c>
      <c r="P12" s="23">
        <v>0</v>
      </c>
      <c r="Q12" s="24">
        <f t="shared" si="7"/>
        <v>0</v>
      </c>
      <c r="R12" s="28"/>
    </row>
    <row r="13" spans="1:18" s="26" customFormat="1" ht="13.5" customHeight="1">
      <c r="A13" s="22" t="s">
        <v>21</v>
      </c>
      <c r="B13" s="23">
        <f t="shared" si="0"/>
        <v>15306</v>
      </c>
      <c r="C13" s="23"/>
      <c r="D13" s="23">
        <v>9884</v>
      </c>
      <c r="E13" s="24">
        <f t="shared" si="1"/>
        <v>64.57598327453286</v>
      </c>
      <c r="F13" s="23">
        <v>3434</v>
      </c>
      <c r="G13" s="24">
        <f t="shared" si="2"/>
        <v>22.43564615183588</v>
      </c>
      <c r="H13" s="23">
        <v>418</v>
      </c>
      <c r="I13" s="24">
        <f t="shared" si="3"/>
        <v>2.730955180974781</v>
      </c>
      <c r="J13" s="23">
        <v>678</v>
      </c>
      <c r="K13" s="24">
        <f t="shared" si="4"/>
        <v>4.429635437083497</v>
      </c>
      <c r="L13" s="23">
        <v>602</v>
      </c>
      <c r="M13" s="24">
        <f t="shared" si="5"/>
        <v>3.9330981314517186</v>
      </c>
      <c r="N13" s="23">
        <v>270</v>
      </c>
      <c r="O13" s="24">
        <f t="shared" si="6"/>
        <v>1.764014112112897</v>
      </c>
      <c r="P13" s="23">
        <v>20</v>
      </c>
      <c r="Q13" s="24">
        <f t="shared" si="7"/>
        <v>0.13066771200836272</v>
      </c>
      <c r="R13" s="25"/>
    </row>
    <row r="14" spans="1:18" s="29" customFormat="1" ht="13.5" customHeight="1">
      <c r="A14" s="27" t="s">
        <v>22</v>
      </c>
      <c r="B14" s="23">
        <f t="shared" si="0"/>
        <v>54277</v>
      </c>
      <c r="C14" s="23"/>
      <c r="D14" s="23">
        <v>28937</v>
      </c>
      <c r="E14" s="24">
        <f t="shared" si="1"/>
        <v>53.313558229084144</v>
      </c>
      <c r="F14" s="23">
        <v>17266</v>
      </c>
      <c r="G14" s="24">
        <f t="shared" si="2"/>
        <v>31.81089595961457</v>
      </c>
      <c r="H14" s="23">
        <v>1348</v>
      </c>
      <c r="I14" s="24">
        <f t="shared" si="3"/>
        <v>2.483556570923227</v>
      </c>
      <c r="J14" s="23">
        <v>1867</v>
      </c>
      <c r="K14" s="24">
        <f t="shared" si="4"/>
        <v>3.4397626987490098</v>
      </c>
      <c r="L14" s="23">
        <v>4438</v>
      </c>
      <c r="M14" s="24">
        <f t="shared" si="5"/>
        <v>8.176575713469795</v>
      </c>
      <c r="N14" s="23">
        <v>321</v>
      </c>
      <c r="O14" s="24">
        <f t="shared" si="6"/>
        <v>0.591410726458721</v>
      </c>
      <c r="P14" s="23">
        <v>100</v>
      </c>
      <c r="Q14" s="24">
        <f t="shared" si="7"/>
        <v>0.18424010170053615</v>
      </c>
      <c r="R14" s="28"/>
    </row>
    <row r="15" spans="1:18" s="26" customFormat="1" ht="13.5" customHeight="1">
      <c r="A15" s="22" t="s">
        <v>23</v>
      </c>
      <c r="B15" s="23">
        <f t="shared" si="0"/>
        <v>115906</v>
      </c>
      <c r="C15" s="23"/>
      <c r="D15" s="23">
        <v>68404</v>
      </c>
      <c r="E15" s="24">
        <f t="shared" si="1"/>
        <v>59.016789467326966</v>
      </c>
      <c r="F15" s="23">
        <v>30933</v>
      </c>
      <c r="G15" s="24">
        <f t="shared" si="2"/>
        <v>26.68800579780167</v>
      </c>
      <c r="H15" s="23">
        <v>3171</v>
      </c>
      <c r="I15" s="24">
        <f t="shared" si="3"/>
        <v>2.7358376615533277</v>
      </c>
      <c r="J15" s="23">
        <v>2435</v>
      </c>
      <c r="K15" s="24">
        <f t="shared" si="4"/>
        <v>2.100840336134454</v>
      </c>
      <c r="L15" s="23">
        <v>10221</v>
      </c>
      <c r="M15" s="24">
        <f t="shared" si="5"/>
        <v>8.818352803133573</v>
      </c>
      <c r="N15" s="23">
        <v>742</v>
      </c>
      <c r="O15" s="24">
        <f t="shared" si="6"/>
        <v>0.640173934050006</v>
      </c>
      <c r="P15" s="23">
        <v>0</v>
      </c>
      <c r="Q15" s="24">
        <f t="shared" si="7"/>
        <v>0</v>
      </c>
      <c r="R15" s="25"/>
    </row>
    <row r="16" spans="1:18" s="31" customFormat="1" ht="13.5" customHeight="1">
      <c r="A16" s="22" t="s">
        <v>24</v>
      </c>
      <c r="B16" s="23">
        <f t="shared" si="0"/>
        <v>28037</v>
      </c>
      <c r="C16" s="23"/>
      <c r="D16" s="23">
        <v>14926</v>
      </c>
      <c r="E16" s="24">
        <f t="shared" si="1"/>
        <v>53.23679423618789</v>
      </c>
      <c r="F16" s="23">
        <v>9284</v>
      </c>
      <c r="G16" s="24">
        <f t="shared" si="2"/>
        <v>33.1133858829404</v>
      </c>
      <c r="H16" s="23">
        <v>754</v>
      </c>
      <c r="I16" s="24">
        <f t="shared" si="3"/>
        <v>2.68930342048008</v>
      </c>
      <c r="J16" s="23">
        <v>729</v>
      </c>
      <c r="K16" s="24">
        <f t="shared" si="4"/>
        <v>2.6001355351856477</v>
      </c>
      <c r="L16" s="23">
        <v>2090</v>
      </c>
      <c r="M16" s="24">
        <f t="shared" si="5"/>
        <v>7.454435210614545</v>
      </c>
      <c r="N16" s="23">
        <v>254</v>
      </c>
      <c r="O16" s="24">
        <f t="shared" si="6"/>
        <v>0.9059457145914327</v>
      </c>
      <c r="P16" s="23">
        <v>0</v>
      </c>
      <c r="Q16" s="24">
        <f t="shared" si="7"/>
        <v>0</v>
      </c>
      <c r="R16" s="30"/>
    </row>
    <row r="17" spans="1:18" s="29" customFormat="1" ht="13.5" customHeight="1">
      <c r="A17" s="27" t="s">
        <v>25</v>
      </c>
      <c r="B17" s="23">
        <f t="shared" si="0"/>
        <v>8359</v>
      </c>
      <c r="C17" s="23"/>
      <c r="D17" s="23">
        <v>4907</v>
      </c>
      <c r="E17" s="24">
        <f t="shared" si="1"/>
        <v>58.703194161981095</v>
      </c>
      <c r="F17" s="23">
        <v>2521</v>
      </c>
      <c r="G17" s="24">
        <f t="shared" si="2"/>
        <v>30.159109941380546</v>
      </c>
      <c r="H17" s="23">
        <v>108</v>
      </c>
      <c r="I17" s="24">
        <f t="shared" si="3"/>
        <v>1.292020576623998</v>
      </c>
      <c r="J17" s="23">
        <v>174</v>
      </c>
      <c r="K17" s="24">
        <f t="shared" si="4"/>
        <v>2.081588706783108</v>
      </c>
      <c r="L17" s="23">
        <v>573</v>
      </c>
      <c r="M17" s="24">
        <f t="shared" si="5"/>
        <v>6.854886948199546</v>
      </c>
      <c r="N17" s="23">
        <v>76</v>
      </c>
      <c r="O17" s="24">
        <f t="shared" si="6"/>
        <v>0.9091996650317024</v>
      </c>
      <c r="P17" s="23">
        <v>0</v>
      </c>
      <c r="Q17" s="24">
        <f t="shared" si="7"/>
        <v>0</v>
      </c>
      <c r="R17" s="28"/>
    </row>
    <row r="18" spans="1:18" s="29" customFormat="1" ht="13.5" customHeight="1">
      <c r="A18" s="27" t="s">
        <v>26</v>
      </c>
      <c r="B18" s="23">
        <f t="shared" si="0"/>
        <v>31463</v>
      </c>
      <c r="C18" s="23"/>
      <c r="D18" s="23">
        <v>20422</v>
      </c>
      <c r="E18" s="24">
        <f t="shared" si="1"/>
        <v>64.9079871595207</v>
      </c>
      <c r="F18" s="23">
        <v>7380</v>
      </c>
      <c r="G18" s="24">
        <f t="shared" si="2"/>
        <v>23.456123065187683</v>
      </c>
      <c r="H18" s="23">
        <v>820</v>
      </c>
      <c r="I18" s="24">
        <f t="shared" si="3"/>
        <v>2.6062358961319645</v>
      </c>
      <c r="J18" s="23">
        <v>1459</v>
      </c>
      <c r="K18" s="24">
        <f t="shared" si="4"/>
        <v>4.637192893239678</v>
      </c>
      <c r="L18" s="23">
        <v>993</v>
      </c>
      <c r="M18" s="24">
        <f t="shared" si="5"/>
        <v>3.1560881034866353</v>
      </c>
      <c r="N18" s="23">
        <v>389</v>
      </c>
      <c r="O18" s="24">
        <f t="shared" si="6"/>
        <v>1.2363728824333344</v>
      </c>
      <c r="P18" s="23">
        <v>0</v>
      </c>
      <c r="Q18" s="24">
        <f t="shared" si="7"/>
        <v>0</v>
      </c>
      <c r="R18" s="28"/>
    </row>
    <row r="19" spans="1:18" s="31" customFormat="1" ht="13.5" customHeight="1">
      <c r="A19" s="22" t="s">
        <v>27</v>
      </c>
      <c r="B19" s="23">
        <f t="shared" si="0"/>
        <v>17904</v>
      </c>
      <c r="C19" s="23"/>
      <c r="D19" s="23">
        <v>11092</v>
      </c>
      <c r="E19" s="24">
        <f t="shared" si="1"/>
        <v>61.95263628239499</v>
      </c>
      <c r="F19" s="23">
        <v>4820</v>
      </c>
      <c r="G19" s="24">
        <f t="shared" si="2"/>
        <v>26.921358355674705</v>
      </c>
      <c r="H19" s="23">
        <v>535</v>
      </c>
      <c r="I19" s="24">
        <f t="shared" si="3"/>
        <v>2.988159070598749</v>
      </c>
      <c r="J19" s="23">
        <v>642</v>
      </c>
      <c r="K19" s="24">
        <f t="shared" si="4"/>
        <v>3.585790884718499</v>
      </c>
      <c r="L19" s="23">
        <v>621</v>
      </c>
      <c r="M19" s="24">
        <f t="shared" si="5"/>
        <v>3.4684986595174263</v>
      </c>
      <c r="N19" s="23">
        <v>194</v>
      </c>
      <c r="O19" s="24">
        <f t="shared" si="6"/>
        <v>1.083556747095621</v>
      </c>
      <c r="P19" s="23">
        <v>0</v>
      </c>
      <c r="Q19" s="24">
        <f t="shared" si="7"/>
        <v>0</v>
      </c>
      <c r="R19" s="30"/>
    </row>
    <row r="20" spans="1:18" s="26" customFormat="1" ht="13.5" customHeight="1">
      <c r="A20" s="22" t="s">
        <v>28</v>
      </c>
      <c r="B20" s="23">
        <f t="shared" si="0"/>
        <v>20339</v>
      </c>
      <c r="C20" s="23"/>
      <c r="D20" s="23">
        <v>10324</v>
      </c>
      <c r="E20" s="24">
        <f t="shared" si="1"/>
        <v>50.75962436697969</v>
      </c>
      <c r="F20" s="23">
        <v>6568</v>
      </c>
      <c r="G20" s="24">
        <f t="shared" si="2"/>
        <v>32.29263975613353</v>
      </c>
      <c r="H20" s="23">
        <v>486</v>
      </c>
      <c r="I20" s="24">
        <f t="shared" si="3"/>
        <v>2.3894980087516595</v>
      </c>
      <c r="J20" s="23">
        <v>990</v>
      </c>
      <c r="K20" s="24">
        <f t="shared" si="4"/>
        <v>4.86749594375338</v>
      </c>
      <c r="L20" s="23">
        <v>1796</v>
      </c>
      <c r="M20" s="24">
        <f t="shared" si="5"/>
        <v>8.830325974728355</v>
      </c>
      <c r="N20" s="23">
        <v>149</v>
      </c>
      <c r="O20" s="24">
        <f t="shared" si="6"/>
        <v>0.732582722847731</v>
      </c>
      <c r="P20" s="23">
        <v>26</v>
      </c>
      <c r="Q20" s="24">
        <f t="shared" si="7"/>
        <v>0.12783322680564432</v>
      </c>
      <c r="R20" s="25"/>
    </row>
    <row r="21" spans="1:18" s="29" customFormat="1" ht="13.5" customHeight="1">
      <c r="A21" s="27" t="s">
        <v>29</v>
      </c>
      <c r="B21" s="23">
        <f t="shared" si="0"/>
        <v>18893</v>
      </c>
      <c r="C21" s="23"/>
      <c r="D21" s="23">
        <v>12124</v>
      </c>
      <c r="E21" s="24">
        <f t="shared" si="1"/>
        <v>64.17191552426826</v>
      </c>
      <c r="F21" s="23">
        <v>4916</v>
      </c>
      <c r="G21" s="24">
        <f t="shared" si="2"/>
        <v>26.020219128777853</v>
      </c>
      <c r="H21" s="23">
        <v>396</v>
      </c>
      <c r="I21" s="24">
        <f t="shared" si="3"/>
        <v>2.0960143968665643</v>
      </c>
      <c r="J21" s="23">
        <v>670</v>
      </c>
      <c r="K21" s="24">
        <f t="shared" si="4"/>
        <v>3.54628698459747</v>
      </c>
      <c r="L21" s="23">
        <v>520</v>
      </c>
      <c r="M21" s="24">
        <f t="shared" si="5"/>
        <v>2.752342137299529</v>
      </c>
      <c r="N21" s="23">
        <v>267</v>
      </c>
      <c r="O21" s="24">
        <f t="shared" si="6"/>
        <v>1.413221828190335</v>
      </c>
      <c r="P21" s="23">
        <v>0</v>
      </c>
      <c r="Q21" s="24">
        <f t="shared" si="7"/>
        <v>0</v>
      </c>
      <c r="R21" s="28"/>
    </row>
    <row r="22" spans="1:18" s="29" customFormat="1" ht="13.5" customHeight="1">
      <c r="A22" s="27"/>
      <c r="B22" s="23"/>
      <c r="C22" s="23"/>
      <c r="D22" s="32"/>
      <c r="E22" s="24"/>
      <c r="F22" s="32"/>
      <c r="G22" s="24"/>
      <c r="H22" s="32"/>
      <c r="I22" s="24"/>
      <c r="J22" s="32"/>
      <c r="K22" s="24"/>
      <c r="L22" s="32"/>
      <c r="M22" s="24"/>
      <c r="N22" s="32"/>
      <c r="O22" s="24"/>
      <c r="P22" s="32"/>
      <c r="Q22" s="24"/>
      <c r="R22" s="28"/>
    </row>
    <row r="23" spans="1:18" s="17" customFormat="1" ht="13.5" customHeight="1">
      <c r="A23" s="33" t="s">
        <v>30</v>
      </c>
      <c r="B23" s="34">
        <f>SUM(B6,B7,B10,B11,B12,B14,B15,B16,B17,B20)</f>
        <v>452440</v>
      </c>
      <c r="C23" s="34"/>
      <c r="D23" s="34">
        <f>SUM(D6,D7,D10,D11,D12,D14,D15,D16,D17,D20)</f>
        <v>259002</v>
      </c>
      <c r="E23" s="35">
        <f>IF($B23=0,".",100*(D23/$B23))</f>
        <v>57.24560162673503</v>
      </c>
      <c r="F23" s="34">
        <f>SUM(F6,F7,F10,F11,F12,F14,F15,F16,F17,F20)</f>
        <v>131660</v>
      </c>
      <c r="G23" s="35">
        <f>IF($B23=0,".",100*(F23/$B23))</f>
        <v>29.099991159048717</v>
      </c>
      <c r="H23" s="34">
        <f>SUM(H6,H7,H10,H11,H12,H14,H15,H16,H17,H20)</f>
        <v>10990</v>
      </c>
      <c r="I23" s="35">
        <f>IF($B23=0,".",100*(H23/$B23))</f>
        <v>2.4290513659269735</v>
      </c>
      <c r="J23" s="34">
        <f>SUM(J6,J7,J10,J11,J12,J14,J15,J16,J17,J20)</f>
        <v>10974</v>
      </c>
      <c r="K23" s="35">
        <f>IF($B23=0,".",100*(J23/$B23))</f>
        <v>2.4255149854124305</v>
      </c>
      <c r="L23" s="34">
        <f>SUM(L6,L7,L10,L11,L12,L14,L15,L16,L17,L20)</f>
        <v>36770</v>
      </c>
      <c r="M23" s="35">
        <f>IF($B23=0,".",100*(L23/$B23))</f>
        <v>8.12704446998497</v>
      </c>
      <c r="N23" s="34">
        <f>SUM(N6,N7,N10,N11,N12,N14,N15,N16,N17,N20)</f>
        <v>2775</v>
      </c>
      <c r="O23" s="35">
        <f>IF($B23=0,".",100*(N23/$B23))</f>
        <v>0.6133409954911149</v>
      </c>
      <c r="P23" s="34">
        <f>SUM(P6,P7,P10,P11,P12,P14,P15,P16,P17,P20)</f>
        <v>269</v>
      </c>
      <c r="Q23" s="35">
        <f>IF($B23=0,".",100*(P23/$B23))</f>
        <v>0.05945539740076033</v>
      </c>
      <c r="R23" s="16"/>
    </row>
    <row r="24" spans="1:18" s="17" customFormat="1" ht="27.75" customHeight="1">
      <c r="A24" s="36" t="s">
        <v>31</v>
      </c>
      <c r="B24" s="34">
        <f>SUM(B8,B9,B13,B18,B19,B21)</f>
        <v>123938</v>
      </c>
      <c r="C24" s="34"/>
      <c r="D24" s="34">
        <f>SUM(D8,D9,D13,D18,D19,D21)</f>
        <v>77933</v>
      </c>
      <c r="E24" s="35">
        <f>IF($B24=0,".",100*(D24/$B24))</f>
        <v>62.88063386531976</v>
      </c>
      <c r="F24" s="34">
        <f>SUM(F8,F9,F13,F18,F19,F21)</f>
        <v>30944</v>
      </c>
      <c r="G24" s="35">
        <f>IF($B24=0,".",100*(F24/$B24))</f>
        <v>24.967322370862853</v>
      </c>
      <c r="H24" s="34">
        <f>SUM(H8,H9,H13,H18,H19,H21)</f>
        <v>3317</v>
      </c>
      <c r="I24" s="35">
        <f>IF($B24=0,".",100*(H24/$B24))</f>
        <v>2.6763381690845423</v>
      </c>
      <c r="J24" s="34">
        <f>SUM(J8,J9,J13,J18,J19,J21)</f>
        <v>4839</v>
      </c>
      <c r="K24" s="35">
        <f>IF($B24=0,".",100*(J24/$B24))</f>
        <v>3.904371540609014</v>
      </c>
      <c r="L24" s="34">
        <f>SUM(L8,L9,L13,L18,L19,L21)</f>
        <v>5340</v>
      </c>
      <c r="M24" s="35">
        <f>IF($B24=0,".",100*(L24/$B24))</f>
        <v>4.308605915861157</v>
      </c>
      <c r="N24" s="34">
        <f>SUM(N8,N9,N13,N18,N19,N21)</f>
        <v>1545</v>
      </c>
      <c r="O24" s="35">
        <f>IF($B24=0,".",100*(N24/$B24))</f>
        <v>1.2465910374542108</v>
      </c>
      <c r="P24" s="34">
        <f>SUM(P8,P9,P13,P18,P19,P21)</f>
        <v>20</v>
      </c>
      <c r="Q24" s="35">
        <f>IF($B24=0,".",100*(P24/$B24))</f>
        <v>0.01613710080846875</v>
      </c>
      <c r="R24" s="16"/>
    </row>
    <row r="25" spans="1:18" s="17" customFormat="1" ht="13.5" customHeight="1">
      <c r="A25" s="37"/>
      <c r="B25" s="23"/>
      <c r="C25" s="23"/>
      <c r="D25" s="38"/>
      <c r="E25" s="24"/>
      <c r="F25" s="38"/>
      <c r="G25" s="24"/>
      <c r="H25" s="38"/>
      <c r="I25" s="24"/>
      <c r="J25" s="38"/>
      <c r="K25" s="24"/>
      <c r="L25" s="38"/>
      <c r="M25" s="24"/>
      <c r="N25" s="38"/>
      <c r="O25" s="24"/>
      <c r="P25" s="38"/>
      <c r="Q25" s="24"/>
      <c r="R25" s="39"/>
    </row>
    <row r="26" spans="1:18" s="16" customFormat="1" ht="13.5" customHeight="1">
      <c r="A26" s="33" t="s">
        <v>32</v>
      </c>
      <c r="B26" s="40">
        <f>SUM(B23,B24)</f>
        <v>576378</v>
      </c>
      <c r="C26" s="41"/>
      <c r="D26" s="40">
        <f>SUM(D23,D24)</f>
        <v>336935</v>
      </c>
      <c r="E26" s="35">
        <f>IF($B26=0,".",100*(D26/$B26))</f>
        <v>58.457297120986574</v>
      </c>
      <c r="F26" s="40">
        <f>SUM(F23,F24)</f>
        <v>162604</v>
      </c>
      <c r="G26" s="35">
        <f>IF($B26=0,".",100*(F26/$B26))</f>
        <v>28.21134741437043</v>
      </c>
      <c r="H26" s="40">
        <f>SUM(H23,H24)</f>
        <v>14307</v>
      </c>
      <c r="I26" s="35">
        <f>IF($B26=0,".",100*(H26/$B26))</f>
        <v>2.482225206374983</v>
      </c>
      <c r="J26" s="40">
        <f>SUM(J23,J24)</f>
        <v>15813</v>
      </c>
      <c r="K26" s="35">
        <f>IF($B26=0,".",100*(J26/$B26))</f>
        <v>2.743512070203929</v>
      </c>
      <c r="L26" s="40">
        <f>SUM(L23,L24)</f>
        <v>42110</v>
      </c>
      <c r="M26" s="35">
        <f>IF($B26=0,".",100*(L26/$B26))</f>
        <v>7.305969346505245</v>
      </c>
      <c r="N26" s="40">
        <f>SUM(N23,N24)</f>
        <v>4320</v>
      </c>
      <c r="O26" s="35">
        <f>IF($B26=0,".",100*(N26/$B26))</f>
        <v>0.7495081352862185</v>
      </c>
      <c r="P26" s="40">
        <f>SUM(P23,P24)</f>
        <v>289</v>
      </c>
      <c r="Q26" s="35">
        <f>IF($B26=0,".",100*(P26/$B26))</f>
        <v>0.0501407062726197</v>
      </c>
      <c r="R26" s="39"/>
    </row>
    <row r="27" spans="1:18" s="46" customFormat="1" ht="6.75" customHeight="1">
      <c r="A27" s="42"/>
      <c r="B27" s="43"/>
      <c r="C27" s="43"/>
      <c r="D27" s="43"/>
      <c r="E27" s="44"/>
      <c r="F27" s="43"/>
      <c r="G27" s="44"/>
      <c r="H27" s="43"/>
      <c r="I27" s="44"/>
      <c r="J27" s="43"/>
      <c r="K27" s="44"/>
      <c r="L27" s="43"/>
      <c r="M27" s="44"/>
      <c r="N27" s="43"/>
      <c r="O27" s="44"/>
      <c r="P27" s="43"/>
      <c r="Q27" s="44"/>
      <c r="R27" s="45"/>
    </row>
    <row r="28" spans="1:17" s="48" customFormat="1" ht="15.75" customHeight="1">
      <c r="A28" s="47" t="s">
        <v>33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</row>
    <row r="29" spans="1:17" s="48" customFormat="1" ht="12" customHeight="1">
      <c r="A29" s="49" t="s">
        <v>34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</row>
    <row r="30" spans="1:17" s="51" customFormat="1" ht="15.75" customHeight="1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</row>
    <row r="31" spans="1:17" s="51" customFormat="1" ht="15.75" customHeight="1">
      <c r="A31" s="52" t="s">
        <v>37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</row>
  </sheetData>
  <mergeCells count="16">
    <mergeCell ref="A31:Q31"/>
    <mergeCell ref="P4:Q4"/>
    <mergeCell ref="F4:G4"/>
    <mergeCell ref="H4:I4"/>
    <mergeCell ref="J4:K4"/>
    <mergeCell ref="L4:M4"/>
    <mergeCell ref="A28:Q28"/>
    <mergeCell ref="A30:Q30"/>
    <mergeCell ref="A29:Q29"/>
    <mergeCell ref="A1:N1"/>
    <mergeCell ref="O1:Q1"/>
    <mergeCell ref="A2:A5"/>
    <mergeCell ref="B2:Q2"/>
    <mergeCell ref="D3:Q3"/>
    <mergeCell ref="D4:E4"/>
    <mergeCell ref="N4:O4"/>
  </mergeCells>
  <printOptions horizontalCentered="1" vertic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83" r:id="rId3"/>
  <headerFooter alignWithMargins="0">
    <oddHeader>&amp;LStand: 12.12.2006  12:00</oddHeader>
    <oddFooter>&amp;R&amp;10Tabelle 1.1</oddFooter>
  </headerFooter>
  <legacyDrawing r:id="rId2"/>
  <oleObjects>
    <oleObject progId="Word.Document.8" shapeId="581906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2006-12-12T11:41:44Z</dcterms:created>
  <dcterms:modified xsi:type="dcterms:W3CDTF">2006-12-12T11:41:48Z</dcterms:modified>
  <cp:category/>
  <cp:version/>
  <cp:contentType/>
  <cp:contentStatus/>
</cp:coreProperties>
</file>