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ANR nach Ländern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<sst xmlns="http://schemas.openxmlformats.org/spreadsheetml/2006/main" count="58" uniqueCount="39">
  <si>
    <r>
      <t xml:space="preserve">Ausbildungsplatzangebot </t>
    </r>
    <r>
      <rPr>
        <vertAlign val="superscript"/>
        <sz val="8"/>
        <rFont val="Arial"/>
        <family val="2"/>
      </rPr>
      <t>5)</t>
    </r>
  </si>
  <si>
    <t>Ausbildungsplatznachfrage 3)4)</t>
  </si>
  <si>
    <t>Angebots-Nachfrage-Relation</t>
  </si>
  <si>
    <t>nach alter Definition</t>
  </si>
  <si>
    <t xml:space="preserve"> nach erweiterter Definition </t>
  </si>
  <si>
    <t>VR</t>
  </si>
  <si>
    <t>Land</t>
  </si>
  <si>
    <t>Anzahl</t>
  </si>
  <si>
    <t>%</t>
  </si>
  <si>
    <t>Prozent</t>
  </si>
  <si>
    <t>% Punkte</t>
  </si>
  <si>
    <t>Baden - Württemberg</t>
  </si>
  <si>
    <t>Bayern</t>
  </si>
  <si>
    <t>Berlin</t>
  </si>
  <si>
    <t>Brandenburg</t>
  </si>
  <si>
    <t xml:space="preserve">Bremen 1) </t>
  </si>
  <si>
    <t>Hamburg</t>
  </si>
  <si>
    <t>Hessen</t>
  </si>
  <si>
    <t>Mecklenburg-Vorpommern</t>
  </si>
  <si>
    <t xml:space="preserve">Niedersachsen 2) </t>
  </si>
  <si>
    <t>Nordrhein - Westfalen</t>
  </si>
  <si>
    <t>Rheinland - Pfalz</t>
  </si>
  <si>
    <t>Saarland</t>
  </si>
  <si>
    <t>Sachsen</t>
  </si>
  <si>
    <t>Sachsen - Anhalt</t>
  </si>
  <si>
    <t>Schleswig - Holstein</t>
  </si>
  <si>
    <t>Thüringen</t>
  </si>
  <si>
    <t>Alte Länder</t>
  </si>
  <si>
    <t>Neue Länder und Berlin</t>
  </si>
  <si>
    <t>Bundesgebiet</t>
  </si>
  <si>
    <t xml:space="preserve">1) Einschließlich der niedersächsischen Gebiete, die zu den bremischen Arbeitsagenturbezirken gehören. </t>
  </si>
  <si>
    <t xml:space="preserve">2) Ohne die Gebiete, die zu bremischen Arbeitsagenturbezirken gehören. </t>
  </si>
  <si>
    <t>3) nur Ausbildung im dualen System und ohne Bewerber mit Wohnsitz im Ausland.</t>
  </si>
  <si>
    <t>4) Durch eine geänderte regionale Zuordnung sind Vergleiche mit Zeiträumen vor 2005 nur eingeschränkt möglich.</t>
  </si>
  <si>
    <t>5) nur Ausbildung im dualen System und ohne jene unbesetzten Ausbildungsstellen, die für die Bundesagentur für Arbeit regional nicht zuzuordnen sind.</t>
  </si>
  <si>
    <t>Ausbildungsstellenangebot, Ausbildungsstellennachfrage und Angebots-Nachfrage-Relation nach Ländern 2008 und 2009</t>
  </si>
  <si>
    <t>2009 zu</t>
  </si>
  <si>
    <t>Vgl. Berufsbildungsbericht 2009</t>
  </si>
  <si>
    <t>Quellen: Bundesagentur für Arbeit, Ergebnisse der Ausbildungsmarktstatistik (ohne Daten der zugelassenen kommunalen Träger); Bundesinstitut für Berufsbildung, Erhebung zum 30. September 2008 und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</si>
</sst>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6">
    <xf numFmtId="0" fontId="0" fillId="0" borderId="0" xfId="0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20" fillId="0" borderId="0" xfId="51" applyFont="1" applyAlignment="1">
      <alignment horizontal="center" wrapText="1"/>
      <protection/>
    </xf>
    <xf numFmtId="0" fontId="20" fillId="0" borderId="0" xfId="51" applyFont="1" applyAlignment="1">
      <alignment horizontal="right" wrapText="1"/>
      <protection/>
    </xf>
    <xf numFmtId="0" fontId="19" fillId="0" borderId="10" xfId="51" applyFont="1" applyBorder="1">
      <alignment/>
      <protection/>
    </xf>
    <xf numFmtId="0" fontId="19" fillId="0" borderId="11" xfId="51" applyFont="1" applyBorder="1">
      <alignment/>
      <protection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9" fillId="0" borderId="10" xfId="51" applyFont="1" applyBorder="1" applyAlignment="1">
      <alignment horizontal="center"/>
      <protection/>
    </xf>
    <xf numFmtId="0" fontId="19" fillId="0" borderId="11" xfId="51" applyFont="1" applyBorder="1" applyAlignment="1">
      <alignment horizontal="center"/>
      <protection/>
    </xf>
    <xf numFmtId="0" fontId="19" fillId="0" borderId="12" xfId="51" applyFont="1" applyBorder="1" applyAlignment="1">
      <alignment horizontal="center"/>
      <protection/>
    </xf>
    <xf numFmtId="0" fontId="19" fillId="0" borderId="12" xfId="51" applyFont="1" applyBorder="1">
      <alignment/>
      <protection/>
    </xf>
    <xf numFmtId="0" fontId="19" fillId="0" borderId="13" xfId="51" applyFont="1" applyBorder="1">
      <alignment/>
      <protection/>
    </xf>
    <xf numFmtId="0" fontId="19" fillId="0" borderId="0" xfId="51" applyFont="1" applyBorder="1">
      <alignment/>
      <protection/>
    </xf>
    <xf numFmtId="0" fontId="19" fillId="0" borderId="14" xfId="51" applyFont="1" applyBorder="1" applyAlignment="1">
      <alignment horizontal="center" vertical="center"/>
      <protection/>
    </xf>
    <xf numFmtId="0" fontId="19" fillId="0" borderId="15" xfId="51" applyFont="1" applyBorder="1" applyAlignment="1">
      <alignment horizontal="center" vertical="center"/>
      <protection/>
    </xf>
    <xf numFmtId="0" fontId="19" fillId="0" borderId="16" xfId="51" applyFont="1" applyBorder="1" applyAlignment="1">
      <alignment horizontal="center" vertical="center"/>
      <protection/>
    </xf>
    <xf numFmtId="0" fontId="19" fillId="0" borderId="14" xfId="51" applyFont="1" applyBorder="1" applyAlignment="1">
      <alignment horizontal="center"/>
      <protection/>
    </xf>
    <xf numFmtId="0" fontId="19" fillId="0" borderId="15" xfId="51" applyFont="1" applyBorder="1" applyAlignment="1">
      <alignment horizontal="center"/>
      <protection/>
    </xf>
    <xf numFmtId="0" fontId="19" fillId="0" borderId="16" xfId="51" applyFont="1" applyBorder="1" applyAlignment="1">
      <alignment horizontal="center"/>
      <protection/>
    </xf>
    <xf numFmtId="0" fontId="19" fillId="0" borderId="16" xfId="51" applyFont="1" applyBorder="1">
      <alignment/>
      <protection/>
    </xf>
    <xf numFmtId="0" fontId="19" fillId="0" borderId="17" xfId="51" applyFont="1" applyBorder="1">
      <alignment/>
      <protection/>
    </xf>
    <xf numFmtId="0" fontId="19" fillId="0" borderId="0" xfId="51" applyFont="1" applyBorder="1" applyAlignment="1">
      <alignment horizontal="center"/>
      <protection/>
    </xf>
    <xf numFmtId="0" fontId="19" fillId="0" borderId="18" xfId="51" applyFont="1" applyBorder="1">
      <alignment/>
      <protection/>
    </xf>
    <xf numFmtId="0" fontId="19" fillId="0" borderId="19" xfId="51" applyFont="1" applyBorder="1">
      <alignment/>
      <protection/>
    </xf>
    <xf numFmtId="0" fontId="19" fillId="0" borderId="13" xfId="51" applyFont="1" applyBorder="1" applyAlignment="1">
      <alignment horizontal="center"/>
      <protection/>
    </xf>
    <xf numFmtId="0" fontId="19" fillId="0" borderId="19" xfId="51" applyFont="1" applyBorder="1" applyAlignment="1">
      <alignment horizontal="center"/>
      <protection/>
    </xf>
    <xf numFmtId="0" fontId="19" fillId="0" borderId="0" xfId="51" applyFont="1" applyAlignment="1">
      <alignment horizontal="center"/>
      <protection/>
    </xf>
    <xf numFmtId="0" fontId="19" fillId="0" borderId="14" xfId="51" applyFont="1" applyBorder="1" applyAlignment="1">
      <alignment horizontal="center"/>
      <protection/>
    </xf>
    <xf numFmtId="0" fontId="19" fillId="0" borderId="16" xfId="51" applyFont="1" applyBorder="1" applyAlignment="1">
      <alignment horizontal="center"/>
      <protection/>
    </xf>
    <xf numFmtId="0" fontId="19" fillId="0" borderId="20" xfId="51" applyFont="1" applyBorder="1" applyAlignment="1">
      <alignment horizontal="center"/>
      <protection/>
    </xf>
    <xf numFmtId="0" fontId="19" fillId="0" borderId="21" xfId="51" applyFont="1" applyBorder="1" applyAlignment="1">
      <alignment horizontal="center"/>
      <protection/>
    </xf>
    <xf numFmtId="0" fontId="19" fillId="0" borderId="22" xfId="51" applyFont="1" applyBorder="1" applyAlignment="1">
      <alignment horizontal="center"/>
      <protection/>
    </xf>
    <xf numFmtId="0" fontId="19" fillId="0" borderId="20" xfId="51" applyFont="1" applyBorder="1" applyAlignment="1">
      <alignment horizontal="center"/>
      <protection/>
    </xf>
    <xf numFmtId="0" fontId="19" fillId="0" borderId="23" xfId="51" applyFont="1" applyBorder="1" applyAlignment="1">
      <alignment horizontal="center"/>
      <protection/>
    </xf>
    <xf numFmtId="0" fontId="19" fillId="0" borderId="23" xfId="51" applyFont="1" applyBorder="1" applyAlignment="1">
      <alignment horizontal="center"/>
      <protection/>
    </xf>
    <xf numFmtId="0" fontId="18" fillId="0" borderId="0" xfId="51" applyAlignment="1">
      <alignment horizontal="center"/>
      <protection/>
    </xf>
    <xf numFmtId="3" fontId="19" fillId="0" borderId="13" xfId="51" applyNumberFormat="1" applyFont="1" applyBorder="1">
      <alignment/>
      <protection/>
    </xf>
    <xf numFmtId="3" fontId="19" fillId="0" borderId="19" xfId="51" applyNumberFormat="1" applyFont="1" applyBorder="1">
      <alignment/>
      <protection/>
    </xf>
    <xf numFmtId="164" fontId="19" fillId="0" borderId="0" xfId="51" applyNumberFormat="1" applyFont="1" applyBorder="1">
      <alignment/>
      <protection/>
    </xf>
    <xf numFmtId="164" fontId="19" fillId="0" borderId="13" xfId="51" applyNumberFormat="1" applyFont="1" applyBorder="1">
      <alignment/>
      <protection/>
    </xf>
    <xf numFmtId="164" fontId="19" fillId="0" borderId="19" xfId="51" applyNumberFormat="1" applyFont="1" applyBorder="1">
      <alignment/>
      <protection/>
    </xf>
    <xf numFmtId="0" fontId="20" fillId="0" borderId="0" xfId="51" applyFont="1" applyBorder="1">
      <alignment/>
      <protection/>
    </xf>
    <xf numFmtId="3" fontId="20" fillId="0" borderId="13" xfId="51" applyNumberFormat="1" applyFont="1" applyBorder="1">
      <alignment/>
      <protection/>
    </xf>
    <xf numFmtId="3" fontId="20" fillId="0" borderId="19" xfId="51" applyNumberFormat="1" applyFont="1" applyBorder="1">
      <alignment/>
      <protection/>
    </xf>
    <xf numFmtId="164" fontId="20" fillId="0" borderId="0" xfId="51" applyNumberFormat="1" applyFont="1" applyBorder="1">
      <alignment/>
      <protection/>
    </xf>
    <xf numFmtId="164" fontId="20" fillId="0" borderId="13" xfId="51" applyNumberFormat="1" applyFont="1" applyBorder="1">
      <alignment/>
      <protection/>
    </xf>
    <xf numFmtId="164" fontId="20" fillId="0" borderId="19" xfId="51" applyNumberFormat="1" applyFont="1" applyBorder="1">
      <alignment/>
      <protection/>
    </xf>
    <xf numFmtId="0" fontId="20" fillId="0" borderId="13" xfId="51" applyFont="1" applyBorder="1">
      <alignment/>
      <protection/>
    </xf>
    <xf numFmtId="0" fontId="20" fillId="0" borderId="19" xfId="51" applyFont="1" applyBorder="1">
      <alignment/>
      <protection/>
    </xf>
    <xf numFmtId="0" fontId="19" fillId="0" borderId="14" xfId="51" applyFont="1" applyBorder="1">
      <alignment/>
      <protection/>
    </xf>
    <xf numFmtId="0" fontId="19" fillId="0" borderId="15" xfId="51" applyFont="1" applyBorder="1">
      <alignment/>
      <protection/>
    </xf>
    <xf numFmtId="3" fontId="19" fillId="0" borderId="14" xfId="51" applyNumberFormat="1" applyFont="1" applyBorder="1">
      <alignment/>
      <protection/>
    </xf>
    <xf numFmtId="3" fontId="19" fillId="0" borderId="24" xfId="51" applyNumberFormat="1" applyFont="1" applyBorder="1">
      <alignment/>
      <protection/>
    </xf>
    <xf numFmtId="164" fontId="19" fillId="0" borderId="15" xfId="51" applyNumberFormat="1" applyFont="1" applyBorder="1">
      <alignment/>
      <protection/>
    </xf>
    <xf numFmtId="164" fontId="19" fillId="0" borderId="14" xfId="51" applyNumberFormat="1" applyFont="1" applyBorder="1">
      <alignment/>
      <protection/>
    </xf>
    <xf numFmtId="164" fontId="19" fillId="0" borderId="24" xfId="51" applyNumberFormat="1" applyFont="1" applyBorder="1">
      <alignment/>
      <protection/>
    </xf>
    <xf numFmtId="0" fontId="22" fillId="0" borderId="0" xfId="51" applyFont="1">
      <alignment/>
      <protection/>
    </xf>
    <xf numFmtId="0" fontId="19" fillId="0" borderId="0" xfId="51" applyFont="1" applyAlignment="1">
      <alignment vertical="top"/>
      <protection/>
    </xf>
    <xf numFmtId="0" fontId="22" fillId="0" borderId="0" xfId="51" applyFont="1" applyAlignment="1">
      <alignment vertical="top"/>
      <protection/>
    </xf>
    <xf numFmtId="0" fontId="18" fillId="0" borderId="0" xfId="51" applyAlignment="1">
      <alignment vertical="top"/>
      <protection/>
    </xf>
    <xf numFmtId="0" fontId="22" fillId="0" borderId="0" xfId="51" applyFont="1" applyAlignment="1">
      <alignment horizontal="left" vertical="top"/>
      <protection/>
    </xf>
    <xf numFmtId="0" fontId="22" fillId="0" borderId="0" xfId="51" applyFont="1" applyAlignment="1">
      <alignment horizontal="left" vertical="top"/>
      <protection/>
    </xf>
    <xf numFmtId="0" fontId="22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1"/>
  <sheetViews>
    <sheetView tabSelected="1" zoomScalePageLayoutView="0" workbookViewId="0" topLeftCell="A1">
      <selection activeCell="C7" sqref="C7"/>
    </sheetView>
  </sheetViews>
  <sheetFormatPr defaultColWidth="11.00390625" defaultRowHeight="14.25"/>
  <cols>
    <col min="1" max="1" width="1.12109375" style="1" customWidth="1"/>
    <col min="2" max="2" width="1.75390625" style="1" customWidth="1"/>
    <col min="3" max="3" width="17.375" style="1" customWidth="1"/>
    <col min="4" max="18" width="6.875" style="1" customWidth="1"/>
    <col min="19" max="19" width="1.4921875" style="1" customWidth="1"/>
    <col min="20" max="20" width="11.00390625" style="1" customWidth="1"/>
    <col min="21" max="16384" width="11.00390625" style="2" customWidth="1"/>
  </cols>
  <sheetData>
    <row r="1" ht="3" customHeight="1"/>
    <row r="2" spans="3:18" ht="25.5" customHeight="1">
      <c r="C2" s="3" t="s">
        <v>35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</row>
    <row r="4" spans="2:19" ht="12.75">
      <c r="B4" s="5"/>
      <c r="C4" s="6"/>
      <c r="D4" s="7" t="s">
        <v>0</v>
      </c>
      <c r="E4" s="8"/>
      <c r="F4" s="9"/>
      <c r="G4" s="10" t="s">
        <v>1</v>
      </c>
      <c r="H4" s="11"/>
      <c r="I4" s="11"/>
      <c r="J4" s="11"/>
      <c r="K4" s="11"/>
      <c r="L4" s="12"/>
      <c r="M4" s="10" t="s">
        <v>2</v>
      </c>
      <c r="N4" s="11"/>
      <c r="O4" s="11"/>
      <c r="P4" s="11"/>
      <c r="Q4" s="11"/>
      <c r="R4" s="11"/>
      <c r="S4" s="13"/>
    </row>
    <row r="5" spans="2:19" ht="12.75">
      <c r="B5" s="14"/>
      <c r="C5" s="15"/>
      <c r="D5" s="16"/>
      <c r="E5" s="17"/>
      <c r="F5" s="18"/>
      <c r="G5" s="19" t="s">
        <v>3</v>
      </c>
      <c r="H5" s="20"/>
      <c r="I5" s="21"/>
      <c r="J5" s="19" t="s">
        <v>4</v>
      </c>
      <c r="K5" s="20"/>
      <c r="L5" s="21"/>
      <c r="M5" s="19" t="s">
        <v>3</v>
      </c>
      <c r="N5" s="20"/>
      <c r="O5" s="20"/>
      <c r="P5" s="19" t="s">
        <v>4</v>
      </c>
      <c r="Q5" s="20"/>
      <c r="R5" s="20"/>
      <c r="S5" s="22"/>
    </row>
    <row r="6" spans="2:19" ht="12.75">
      <c r="B6" s="14"/>
      <c r="C6" s="15"/>
      <c r="D6" s="14"/>
      <c r="E6" s="23"/>
      <c r="F6" s="24" t="s">
        <v>5</v>
      </c>
      <c r="G6" s="14"/>
      <c r="H6" s="23"/>
      <c r="I6" s="24" t="s">
        <v>5</v>
      </c>
      <c r="J6" s="14"/>
      <c r="K6" s="23"/>
      <c r="L6" s="24" t="s">
        <v>5</v>
      </c>
      <c r="M6" s="14"/>
      <c r="N6" s="23"/>
      <c r="O6" s="24" t="s">
        <v>5</v>
      </c>
      <c r="P6" s="14"/>
      <c r="Q6" s="23"/>
      <c r="R6" s="24" t="s">
        <v>5</v>
      </c>
      <c r="S6" s="25"/>
    </row>
    <row r="7" spans="2:19" ht="12.75">
      <c r="B7" s="14"/>
      <c r="C7" s="15" t="s">
        <v>6</v>
      </c>
      <c r="D7" s="14"/>
      <c r="E7" s="26"/>
      <c r="F7" s="24" t="s">
        <v>36</v>
      </c>
      <c r="G7" s="14"/>
      <c r="H7" s="26"/>
      <c r="I7" s="24" t="s">
        <v>36</v>
      </c>
      <c r="J7" s="14"/>
      <c r="K7" s="26"/>
      <c r="L7" s="24" t="s">
        <v>36</v>
      </c>
      <c r="M7" s="14"/>
      <c r="N7" s="26"/>
      <c r="O7" s="24" t="s">
        <v>36</v>
      </c>
      <c r="P7" s="14"/>
      <c r="Q7" s="26"/>
      <c r="R7" s="24" t="s">
        <v>36</v>
      </c>
      <c r="S7" s="25"/>
    </row>
    <row r="8" spans="2:19" ht="12.75">
      <c r="B8" s="14"/>
      <c r="C8" s="15"/>
      <c r="D8" s="27">
        <v>2008</v>
      </c>
      <c r="E8" s="28">
        <v>2009</v>
      </c>
      <c r="F8" s="24">
        <v>2008</v>
      </c>
      <c r="G8" s="27">
        <v>2008</v>
      </c>
      <c r="H8" s="28">
        <v>2009</v>
      </c>
      <c r="I8" s="24">
        <v>2008</v>
      </c>
      <c r="J8" s="27">
        <v>2008</v>
      </c>
      <c r="K8" s="28">
        <v>2009</v>
      </c>
      <c r="L8" s="24">
        <v>2008</v>
      </c>
      <c r="M8" s="27">
        <v>2008</v>
      </c>
      <c r="N8" s="28">
        <v>2009</v>
      </c>
      <c r="O8" s="24">
        <v>2008</v>
      </c>
      <c r="P8" s="27">
        <v>2008</v>
      </c>
      <c r="Q8" s="28">
        <v>2009</v>
      </c>
      <c r="R8" s="24">
        <v>2008</v>
      </c>
      <c r="S8" s="25"/>
    </row>
    <row r="9" spans="1:20" s="38" customFormat="1" ht="12.75">
      <c r="A9" s="29"/>
      <c r="B9" s="30"/>
      <c r="C9" s="31"/>
      <c r="D9" s="32" t="s">
        <v>7</v>
      </c>
      <c r="E9" s="33" t="s">
        <v>7</v>
      </c>
      <c r="F9" s="34" t="s">
        <v>8</v>
      </c>
      <c r="G9" s="32" t="s">
        <v>7</v>
      </c>
      <c r="H9" s="33" t="s">
        <v>7</v>
      </c>
      <c r="I9" s="34" t="s">
        <v>8</v>
      </c>
      <c r="J9" s="32" t="s">
        <v>7</v>
      </c>
      <c r="K9" s="33" t="s">
        <v>7</v>
      </c>
      <c r="L9" s="34" t="s">
        <v>8</v>
      </c>
      <c r="M9" s="35" t="s">
        <v>9</v>
      </c>
      <c r="N9" s="36"/>
      <c r="O9" s="34" t="s">
        <v>10</v>
      </c>
      <c r="P9" s="35" t="s">
        <v>9</v>
      </c>
      <c r="Q9" s="36"/>
      <c r="R9" s="34" t="s">
        <v>10</v>
      </c>
      <c r="S9" s="37"/>
      <c r="T9" s="29"/>
    </row>
    <row r="10" spans="2:19" ht="12.75">
      <c r="B10" s="14"/>
      <c r="C10" s="15"/>
      <c r="D10" s="14"/>
      <c r="E10" s="26"/>
      <c r="F10" s="15"/>
      <c r="G10" s="14"/>
      <c r="H10" s="26"/>
      <c r="I10" s="15"/>
      <c r="J10" s="14"/>
      <c r="K10" s="26"/>
      <c r="L10" s="15"/>
      <c r="M10" s="14"/>
      <c r="N10" s="26"/>
      <c r="O10" s="15"/>
      <c r="P10" s="14"/>
      <c r="Q10" s="26"/>
      <c r="R10" s="15"/>
      <c r="S10" s="25"/>
    </row>
    <row r="11" spans="2:19" ht="12.75">
      <c r="B11" s="14"/>
      <c r="C11" s="15" t="s">
        <v>11</v>
      </c>
      <c r="D11" s="39">
        <v>84861</v>
      </c>
      <c r="E11" s="40">
        <v>79113</v>
      </c>
      <c r="F11" s="41">
        <f>(E11-D11)*100/D11</f>
        <v>-6.773429490578711</v>
      </c>
      <c r="G11" s="39">
        <v>82637</v>
      </c>
      <c r="H11" s="40">
        <v>76908</v>
      </c>
      <c r="I11" s="41">
        <f>(H11-G11)*100/G11</f>
        <v>-6.932729890968936</v>
      </c>
      <c r="J11" s="39">
        <v>94145</v>
      </c>
      <c r="K11" s="40">
        <v>88214</v>
      </c>
      <c r="L11" s="41">
        <f>(K11-J11)*100/J11</f>
        <v>-6.299856604174412</v>
      </c>
      <c r="M11" s="42">
        <f>D11*100/G11</f>
        <v>102.69128840591986</v>
      </c>
      <c r="N11" s="43">
        <f>E11*100/H11</f>
        <v>102.86706194414106</v>
      </c>
      <c r="O11" s="41">
        <f>ROUND(N11,1)-ROUND(M11,1)</f>
        <v>0.20000000000000284</v>
      </c>
      <c r="P11" s="42">
        <f>D11*100/J11</f>
        <v>90.13861596473525</v>
      </c>
      <c r="Q11" s="43">
        <f>E11*100/K11</f>
        <v>89.68304350783322</v>
      </c>
      <c r="R11" s="41">
        <f>ROUND(Q11,1)-ROUND(P11,1)</f>
        <v>-0.3999999999999915</v>
      </c>
      <c r="S11" s="25"/>
    </row>
    <row r="12" spans="2:19" ht="12.75">
      <c r="B12" s="14"/>
      <c r="C12" s="15" t="s">
        <v>12</v>
      </c>
      <c r="D12" s="39">
        <v>108673</v>
      </c>
      <c r="E12" s="40">
        <v>98365</v>
      </c>
      <c r="F12" s="41">
        <f aca="true" t="shared" si="0" ref="F12:F26">(E12-D12)*100/D12</f>
        <v>-9.485336744177486</v>
      </c>
      <c r="G12" s="39">
        <v>103993</v>
      </c>
      <c r="H12" s="40">
        <v>94251</v>
      </c>
      <c r="I12" s="41">
        <f aca="true" t="shared" si="1" ref="I12:I26">(H12-G12)*100/G12</f>
        <v>-9.367938226611406</v>
      </c>
      <c r="J12" s="39">
        <v>115983</v>
      </c>
      <c r="K12" s="40">
        <v>104927</v>
      </c>
      <c r="L12" s="41">
        <f aca="true" t="shared" si="2" ref="L12:L26">(K12-J12)*100/J12</f>
        <v>-9.532431477026806</v>
      </c>
      <c r="M12" s="42">
        <f aca="true" t="shared" si="3" ref="M12:N26">D12*100/G12</f>
        <v>104.50030290500322</v>
      </c>
      <c r="N12" s="43">
        <f t="shared" si="3"/>
        <v>104.36494042503527</v>
      </c>
      <c r="O12" s="41">
        <f aca="true" t="shared" si="4" ref="O12:O31">ROUND(N12,1)-ROUND(M12,1)</f>
        <v>-0.09999999999999432</v>
      </c>
      <c r="P12" s="42">
        <f aca="true" t="shared" si="5" ref="P12:Q26">D12*100/J12</f>
        <v>93.69735219816697</v>
      </c>
      <c r="Q12" s="43">
        <f t="shared" si="5"/>
        <v>93.74612826060023</v>
      </c>
      <c r="R12" s="41">
        <f aca="true" t="shared" si="6" ref="R12:R31">ROUND(Q12,1)-ROUND(P12,1)</f>
        <v>0</v>
      </c>
      <c r="S12" s="25"/>
    </row>
    <row r="13" spans="2:19" ht="12.75">
      <c r="B13" s="14"/>
      <c r="C13" s="15" t="s">
        <v>13</v>
      </c>
      <c r="D13" s="39">
        <v>21286</v>
      </c>
      <c r="E13" s="40">
        <v>19768</v>
      </c>
      <c r="F13" s="41">
        <f t="shared" si="0"/>
        <v>-7.131447900028188</v>
      </c>
      <c r="G13" s="39">
        <v>23418</v>
      </c>
      <c r="H13" s="40">
        <v>21048</v>
      </c>
      <c r="I13" s="41">
        <f t="shared" si="1"/>
        <v>-10.120420189597745</v>
      </c>
      <c r="J13" s="39">
        <v>25072</v>
      </c>
      <c r="K13" s="40">
        <v>21940</v>
      </c>
      <c r="L13" s="41">
        <f t="shared" si="2"/>
        <v>-12.492022973835354</v>
      </c>
      <c r="M13" s="42">
        <f t="shared" si="3"/>
        <v>90.89589204885131</v>
      </c>
      <c r="N13" s="43">
        <f t="shared" si="3"/>
        <v>93.91866210566324</v>
      </c>
      <c r="O13" s="41">
        <f t="shared" si="4"/>
        <v>3</v>
      </c>
      <c r="P13" s="42">
        <f t="shared" si="5"/>
        <v>84.89948947032546</v>
      </c>
      <c r="Q13" s="43">
        <f t="shared" si="5"/>
        <v>90.10027347310847</v>
      </c>
      <c r="R13" s="41">
        <f t="shared" si="6"/>
        <v>5.199999999999989</v>
      </c>
      <c r="S13" s="25"/>
    </row>
    <row r="14" spans="2:19" ht="12.75">
      <c r="B14" s="14"/>
      <c r="C14" s="15" t="s">
        <v>14</v>
      </c>
      <c r="D14" s="39">
        <v>18282</v>
      </c>
      <c r="E14" s="40">
        <v>15600</v>
      </c>
      <c r="F14" s="41">
        <f t="shared" si="0"/>
        <v>-14.670167377748605</v>
      </c>
      <c r="G14" s="39">
        <v>18489</v>
      </c>
      <c r="H14" s="40">
        <v>15570</v>
      </c>
      <c r="I14" s="41">
        <f t="shared" si="1"/>
        <v>-15.787765698523446</v>
      </c>
      <c r="J14" s="39">
        <v>20252</v>
      </c>
      <c r="K14" s="40">
        <v>16667</v>
      </c>
      <c r="L14" s="41">
        <f t="shared" si="2"/>
        <v>-17.70195536243334</v>
      </c>
      <c r="M14" s="42">
        <f t="shared" si="3"/>
        <v>98.8804153821191</v>
      </c>
      <c r="N14" s="43">
        <f t="shared" si="3"/>
        <v>100.1926782273603</v>
      </c>
      <c r="O14" s="41">
        <f t="shared" si="4"/>
        <v>1.2999999999999972</v>
      </c>
      <c r="P14" s="42">
        <f t="shared" si="5"/>
        <v>90.27256567252617</v>
      </c>
      <c r="Q14" s="43">
        <f t="shared" si="5"/>
        <v>93.59812803743925</v>
      </c>
      <c r="R14" s="41">
        <f t="shared" si="6"/>
        <v>3.299999999999997</v>
      </c>
      <c r="S14" s="25"/>
    </row>
    <row r="15" spans="2:19" ht="12.75">
      <c r="B15" s="14"/>
      <c r="C15" s="15" t="s">
        <v>15</v>
      </c>
      <c r="D15" s="39">
        <v>7710</v>
      </c>
      <c r="E15" s="40">
        <v>7355</v>
      </c>
      <c r="F15" s="41">
        <f t="shared" si="0"/>
        <v>-4.604409857328145</v>
      </c>
      <c r="G15" s="39">
        <v>7668</v>
      </c>
      <c r="H15" s="40">
        <v>7160</v>
      </c>
      <c r="I15" s="41">
        <f t="shared" si="1"/>
        <v>-6.624934793948879</v>
      </c>
      <c r="J15" s="39">
        <v>8910</v>
      </c>
      <c r="K15" s="40">
        <v>8111</v>
      </c>
      <c r="L15" s="41">
        <f t="shared" si="2"/>
        <v>-8.967452300785634</v>
      </c>
      <c r="M15" s="42">
        <f t="shared" si="3"/>
        <v>100.54773082942097</v>
      </c>
      <c r="N15" s="43">
        <f t="shared" si="3"/>
        <v>102.72346368715084</v>
      </c>
      <c r="O15" s="41">
        <f t="shared" si="4"/>
        <v>2.200000000000003</v>
      </c>
      <c r="P15" s="42">
        <f t="shared" si="5"/>
        <v>86.53198653198653</v>
      </c>
      <c r="Q15" s="43">
        <f t="shared" si="5"/>
        <v>90.6793243743065</v>
      </c>
      <c r="R15" s="41">
        <f t="shared" si="6"/>
        <v>4.200000000000003</v>
      </c>
      <c r="S15" s="25"/>
    </row>
    <row r="16" spans="2:19" ht="12.75">
      <c r="B16" s="14"/>
      <c r="C16" s="15" t="s">
        <v>16</v>
      </c>
      <c r="D16" s="39">
        <v>15046</v>
      </c>
      <c r="E16" s="40">
        <v>13628</v>
      </c>
      <c r="F16" s="41">
        <f t="shared" si="0"/>
        <v>-9.424431742655855</v>
      </c>
      <c r="G16" s="39">
        <v>15323</v>
      </c>
      <c r="H16" s="40">
        <v>13751</v>
      </c>
      <c r="I16" s="41">
        <f t="shared" si="1"/>
        <v>-10.25908764602232</v>
      </c>
      <c r="J16" s="39">
        <v>15901</v>
      </c>
      <c r="K16" s="40">
        <v>14366</v>
      </c>
      <c r="L16" s="41">
        <f t="shared" si="2"/>
        <v>-9.653480913150116</v>
      </c>
      <c r="M16" s="42">
        <f t="shared" si="3"/>
        <v>98.19226000130523</v>
      </c>
      <c r="N16" s="43">
        <f t="shared" si="3"/>
        <v>99.10551959857465</v>
      </c>
      <c r="O16" s="41">
        <f t="shared" si="4"/>
        <v>0.8999999999999915</v>
      </c>
      <c r="P16" s="42">
        <f t="shared" si="5"/>
        <v>94.62297968681214</v>
      </c>
      <c r="Q16" s="43">
        <f t="shared" si="5"/>
        <v>94.86287066685229</v>
      </c>
      <c r="R16" s="41">
        <f t="shared" si="6"/>
        <v>0.30000000000001137</v>
      </c>
      <c r="S16" s="25"/>
    </row>
    <row r="17" spans="2:19" ht="12.75">
      <c r="B17" s="14"/>
      <c r="C17" s="15" t="s">
        <v>17</v>
      </c>
      <c r="D17" s="39">
        <v>43585</v>
      </c>
      <c r="E17" s="40">
        <v>40758</v>
      </c>
      <c r="F17" s="41">
        <f t="shared" si="0"/>
        <v>-6.486176436847539</v>
      </c>
      <c r="G17" s="39">
        <v>43684</v>
      </c>
      <c r="H17" s="40">
        <v>40088</v>
      </c>
      <c r="I17" s="41">
        <f t="shared" si="1"/>
        <v>-8.23184690046699</v>
      </c>
      <c r="J17" s="39">
        <v>50534</v>
      </c>
      <c r="K17" s="40">
        <v>45752</v>
      </c>
      <c r="L17" s="41">
        <f t="shared" si="2"/>
        <v>-9.462935845173547</v>
      </c>
      <c r="M17" s="42">
        <f t="shared" si="3"/>
        <v>99.7733724017947</v>
      </c>
      <c r="N17" s="43">
        <f t="shared" si="3"/>
        <v>101.67132308920375</v>
      </c>
      <c r="O17" s="41">
        <f t="shared" si="4"/>
        <v>1.9000000000000057</v>
      </c>
      <c r="P17" s="42">
        <f t="shared" si="5"/>
        <v>86.24886215221436</v>
      </c>
      <c r="Q17" s="43">
        <f t="shared" si="5"/>
        <v>89.08463018010141</v>
      </c>
      <c r="R17" s="41">
        <f t="shared" si="6"/>
        <v>2.8999999999999915</v>
      </c>
      <c r="S17" s="25"/>
    </row>
    <row r="18" spans="2:19" ht="12.75">
      <c r="B18" s="14"/>
      <c r="C18" s="15" t="s">
        <v>18</v>
      </c>
      <c r="D18" s="39">
        <v>14954</v>
      </c>
      <c r="E18" s="40">
        <v>12495</v>
      </c>
      <c r="F18" s="41">
        <f t="shared" si="0"/>
        <v>-16.44376086665775</v>
      </c>
      <c r="G18" s="39">
        <v>14668</v>
      </c>
      <c r="H18" s="40">
        <v>12073</v>
      </c>
      <c r="I18" s="41">
        <f t="shared" si="1"/>
        <v>-17.69157349331879</v>
      </c>
      <c r="J18" s="39">
        <v>15525</v>
      </c>
      <c r="K18" s="40">
        <v>12766</v>
      </c>
      <c r="L18" s="41">
        <f t="shared" si="2"/>
        <v>-17.77133655394525</v>
      </c>
      <c r="M18" s="42">
        <f t="shared" si="3"/>
        <v>101.94982274338696</v>
      </c>
      <c r="N18" s="43">
        <f t="shared" si="3"/>
        <v>103.49540296529446</v>
      </c>
      <c r="O18" s="41">
        <f t="shared" si="4"/>
        <v>1.5999999999999943</v>
      </c>
      <c r="P18" s="42">
        <f t="shared" si="5"/>
        <v>96.3220611916264</v>
      </c>
      <c r="Q18" s="43">
        <f t="shared" si="5"/>
        <v>97.8771737427542</v>
      </c>
      <c r="R18" s="41">
        <f t="shared" si="6"/>
        <v>1.6000000000000085</v>
      </c>
      <c r="S18" s="25"/>
    </row>
    <row r="19" spans="2:19" ht="12.75">
      <c r="B19" s="14"/>
      <c r="C19" s="15" t="s">
        <v>19</v>
      </c>
      <c r="D19" s="39">
        <v>60627</v>
      </c>
      <c r="E19" s="40">
        <v>57820</v>
      </c>
      <c r="F19" s="41">
        <f t="shared" si="0"/>
        <v>-4.629950352153331</v>
      </c>
      <c r="G19" s="39">
        <v>59994</v>
      </c>
      <c r="H19" s="40">
        <v>57331</v>
      </c>
      <c r="I19" s="41">
        <f t="shared" si="1"/>
        <v>-4.438777211054439</v>
      </c>
      <c r="J19" s="39">
        <v>70385</v>
      </c>
      <c r="K19" s="40">
        <v>67685</v>
      </c>
      <c r="L19" s="41">
        <f t="shared" si="2"/>
        <v>-3.8360446117780778</v>
      </c>
      <c r="M19" s="42">
        <f t="shared" si="3"/>
        <v>101.05510551055106</v>
      </c>
      <c r="N19" s="43">
        <f t="shared" si="3"/>
        <v>100.85294168948737</v>
      </c>
      <c r="O19" s="41">
        <f t="shared" si="4"/>
        <v>-0.19999999999998863</v>
      </c>
      <c r="P19" s="42">
        <f t="shared" si="5"/>
        <v>86.1362506215813</v>
      </c>
      <c r="Q19" s="43">
        <f t="shared" si="5"/>
        <v>85.42513112210978</v>
      </c>
      <c r="R19" s="41">
        <f t="shared" si="6"/>
        <v>-0.6999999999999886</v>
      </c>
      <c r="S19" s="25"/>
    </row>
    <row r="20" spans="2:19" ht="12.75">
      <c r="B20" s="14"/>
      <c r="C20" s="15" t="s">
        <v>20</v>
      </c>
      <c r="D20" s="39">
        <v>135309</v>
      </c>
      <c r="E20" s="40">
        <v>123767</v>
      </c>
      <c r="F20" s="41">
        <f t="shared" si="0"/>
        <v>-8.530105166692534</v>
      </c>
      <c r="G20" s="39">
        <v>136361</v>
      </c>
      <c r="H20" s="40">
        <v>124440</v>
      </c>
      <c r="I20" s="41">
        <f t="shared" si="1"/>
        <v>-8.742235683223209</v>
      </c>
      <c r="J20" s="39">
        <v>158614</v>
      </c>
      <c r="K20" s="40">
        <v>145545</v>
      </c>
      <c r="L20" s="41">
        <f t="shared" si="2"/>
        <v>-8.239499665855472</v>
      </c>
      <c r="M20" s="42">
        <f t="shared" si="3"/>
        <v>99.22851841802274</v>
      </c>
      <c r="N20" s="43">
        <f t="shared" si="3"/>
        <v>99.45917711346834</v>
      </c>
      <c r="O20" s="41">
        <f t="shared" si="4"/>
        <v>0.29999999999999716</v>
      </c>
      <c r="P20" s="42">
        <f t="shared" si="5"/>
        <v>85.30709773412183</v>
      </c>
      <c r="Q20" s="43">
        <f t="shared" si="5"/>
        <v>85.03693015905733</v>
      </c>
      <c r="R20" s="41">
        <f t="shared" si="6"/>
        <v>-0.29999999999999716</v>
      </c>
      <c r="S20" s="25"/>
    </row>
    <row r="21" spans="2:19" ht="12.75">
      <c r="B21" s="14"/>
      <c r="C21" s="15" t="s">
        <v>21</v>
      </c>
      <c r="D21" s="39">
        <v>31639</v>
      </c>
      <c r="E21" s="40">
        <v>29722</v>
      </c>
      <c r="F21" s="41">
        <f t="shared" si="0"/>
        <v>-6.058977843800373</v>
      </c>
      <c r="G21" s="39">
        <v>31564</v>
      </c>
      <c r="H21" s="40">
        <v>29486</v>
      </c>
      <c r="I21" s="41">
        <f t="shared" si="1"/>
        <v>-6.58344949942973</v>
      </c>
      <c r="J21" s="39">
        <v>35522</v>
      </c>
      <c r="K21" s="40">
        <v>33155</v>
      </c>
      <c r="L21" s="41">
        <f t="shared" si="2"/>
        <v>-6.6634761556218685</v>
      </c>
      <c r="M21" s="42">
        <f t="shared" si="3"/>
        <v>100.23761246990242</v>
      </c>
      <c r="N21" s="43">
        <f t="shared" si="3"/>
        <v>100.8003798412806</v>
      </c>
      <c r="O21" s="41">
        <f t="shared" si="4"/>
        <v>0.5999999999999943</v>
      </c>
      <c r="P21" s="42">
        <f t="shared" si="5"/>
        <v>89.0687461291594</v>
      </c>
      <c r="Q21" s="43">
        <f t="shared" si="5"/>
        <v>89.64560398129996</v>
      </c>
      <c r="R21" s="41">
        <f t="shared" si="6"/>
        <v>0.5</v>
      </c>
      <c r="S21" s="25"/>
    </row>
    <row r="22" spans="2:19" ht="12.75">
      <c r="B22" s="14"/>
      <c r="C22" s="15" t="s">
        <v>22</v>
      </c>
      <c r="D22" s="39">
        <v>9241</v>
      </c>
      <c r="E22" s="40">
        <v>9179</v>
      </c>
      <c r="F22" s="41">
        <f t="shared" si="0"/>
        <v>-0.670923060274862</v>
      </c>
      <c r="G22" s="39">
        <v>8946</v>
      </c>
      <c r="H22" s="40">
        <v>8815</v>
      </c>
      <c r="I22" s="41">
        <f t="shared" si="1"/>
        <v>-1.4643416051866756</v>
      </c>
      <c r="J22" s="39">
        <v>10073</v>
      </c>
      <c r="K22" s="40">
        <v>9711</v>
      </c>
      <c r="L22" s="41">
        <f t="shared" si="2"/>
        <v>-3.593765511764122</v>
      </c>
      <c r="M22" s="42">
        <f t="shared" si="3"/>
        <v>103.29756315671808</v>
      </c>
      <c r="N22" s="43">
        <f t="shared" si="3"/>
        <v>104.12932501418038</v>
      </c>
      <c r="O22" s="41">
        <f t="shared" si="4"/>
        <v>0.7999999999999972</v>
      </c>
      <c r="P22" s="42">
        <f t="shared" si="5"/>
        <v>91.74029584036533</v>
      </c>
      <c r="Q22" s="43">
        <f t="shared" si="5"/>
        <v>94.52167644938729</v>
      </c>
      <c r="R22" s="41">
        <f t="shared" si="6"/>
        <v>2.799999999999997</v>
      </c>
      <c r="S22" s="25"/>
    </row>
    <row r="23" spans="2:19" ht="12.75">
      <c r="B23" s="14"/>
      <c r="C23" s="15" t="s">
        <v>23</v>
      </c>
      <c r="D23" s="39">
        <v>27709</v>
      </c>
      <c r="E23" s="40">
        <v>24250</v>
      </c>
      <c r="F23" s="41">
        <f t="shared" si="0"/>
        <v>-12.483308672272546</v>
      </c>
      <c r="G23" s="39">
        <v>27572</v>
      </c>
      <c r="H23" s="40">
        <v>23995</v>
      </c>
      <c r="I23" s="41">
        <f t="shared" si="1"/>
        <v>-12.973306252720151</v>
      </c>
      <c r="J23" s="39">
        <v>30091</v>
      </c>
      <c r="K23" s="40">
        <v>25592</v>
      </c>
      <c r="L23" s="41">
        <f t="shared" si="2"/>
        <v>-14.951314346482336</v>
      </c>
      <c r="M23" s="42">
        <f t="shared" si="3"/>
        <v>100.49688089366023</v>
      </c>
      <c r="N23" s="43">
        <f t="shared" si="3"/>
        <v>101.06272140029172</v>
      </c>
      <c r="O23" s="41">
        <f t="shared" si="4"/>
        <v>0.5999999999999943</v>
      </c>
      <c r="P23" s="42">
        <f t="shared" si="5"/>
        <v>92.08401183077997</v>
      </c>
      <c r="Q23" s="43">
        <f t="shared" si="5"/>
        <v>94.75617380431385</v>
      </c>
      <c r="R23" s="41">
        <f t="shared" si="6"/>
        <v>2.700000000000003</v>
      </c>
      <c r="S23" s="25"/>
    </row>
    <row r="24" spans="2:19" ht="12.75">
      <c r="B24" s="14"/>
      <c r="C24" s="15" t="s">
        <v>24</v>
      </c>
      <c r="D24" s="39">
        <v>17792</v>
      </c>
      <c r="E24" s="40">
        <v>15324</v>
      </c>
      <c r="F24" s="41">
        <f t="shared" si="0"/>
        <v>-13.871402877697841</v>
      </c>
      <c r="G24" s="39">
        <v>17504</v>
      </c>
      <c r="H24" s="40">
        <v>15007</v>
      </c>
      <c r="I24" s="41">
        <f t="shared" si="1"/>
        <v>-14.265310786106033</v>
      </c>
      <c r="J24" s="39">
        <v>18734</v>
      </c>
      <c r="K24" s="40">
        <v>15866</v>
      </c>
      <c r="L24" s="41">
        <f t="shared" si="2"/>
        <v>-15.309063734386676</v>
      </c>
      <c r="M24" s="42">
        <f t="shared" si="3"/>
        <v>101.64533820840951</v>
      </c>
      <c r="N24" s="43">
        <f t="shared" si="3"/>
        <v>102.11234757113347</v>
      </c>
      <c r="O24" s="41">
        <f t="shared" si="4"/>
        <v>0.5</v>
      </c>
      <c r="P24" s="42">
        <f t="shared" si="5"/>
        <v>94.9717091918437</v>
      </c>
      <c r="Q24" s="43">
        <f t="shared" si="5"/>
        <v>96.5838900794151</v>
      </c>
      <c r="R24" s="41">
        <f t="shared" si="6"/>
        <v>1.5999999999999943</v>
      </c>
      <c r="S24" s="25"/>
    </row>
    <row r="25" spans="2:19" ht="12.75">
      <c r="B25" s="14"/>
      <c r="C25" s="15" t="s">
        <v>25</v>
      </c>
      <c r="D25" s="39">
        <v>22560</v>
      </c>
      <c r="E25" s="40">
        <v>21786</v>
      </c>
      <c r="F25" s="41">
        <f t="shared" si="0"/>
        <v>-3.4308510638297873</v>
      </c>
      <c r="G25" s="39">
        <v>22585</v>
      </c>
      <c r="H25" s="40">
        <v>21675</v>
      </c>
      <c r="I25" s="41">
        <f t="shared" si="1"/>
        <v>-4.02922293557671</v>
      </c>
      <c r="J25" s="39">
        <v>24939</v>
      </c>
      <c r="K25" s="40">
        <v>23691</v>
      </c>
      <c r="L25" s="41">
        <f t="shared" si="2"/>
        <v>-5.004210273066282</v>
      </c>
      <c r="M25" s="42">
        <f t="shared" si="3"/>
        <v>99.88930706220943</v>
      </c>
      <c r="N25" s="43">
        <f t="shared" si="3"/>
        <v>100.5121107266436</v>
      </c>
      <c r="O25" s="41">
        <f t="shared" si="4"/>
        <v>0.5999999999999943</v>
      </c>
      <c r="P25" s="42">
        <f t="shared" si="5"/>
        <v>90.4607241669674</v>
      </c>
      <c r="Q25" s="43">
        <f t="shared" si="5"/>
        <v>91.95897176142839</v>
      </c>
      <c r="R25" s="41">
        <f t="shared" si="6"/>
        <v>1.5</v>
      </c>
      <c r="S25" s="25"/>
    </row>
    <row r="26" spans="2:19" ht="12.75">
      <c r="B26" s="14"/>
      <c r="C26" s="15" t="s">
        <v>26</v>
      </c>
      <c r="D26" s="39">
        <v>16484</v>
      </c>
      <c r="E26" s="40">
        <v>14205</v>
      </c>
      <c r="F26" s="41">
        <f t="shared" si="0"/>
        <v>-13.825527784518322</v>
      </c>
      <c r="G26" s="39">
        <v>16441</v>
      </c>
      <c r="H26" s="40">
        <v>14001</v>
      </c>
      <c r="I26" s="41">
        <f t="shared" si="1"/>
        <v>-14.840946414451675</v>
      </c>
      <c r="J26" s="39">
        <v>17908</v>
      </c>
      <c r="K26" s="40">
        <v>15002</v>
      </c>
      <c r="L26" s="41">
        <f t="shared" si="2"/>
        <v>-16.227384409202593</v>
      </c>
      <c r="M26" s="42">
        <f t="shared" si="3"/>
        <v>100.26154126877927</v>
      </c>
      <c r="N26" s="43">
        <f t="shared" si="3"/>
        <v>101.45703878294408</v>
      </c>
      <c r="O26" s="41">
        <f t="shared" si="4"/>
        <v>1.2000000000000028</v>
      </c>
      <c r="P26" s="42">
        <f t="shared" si="5"/>
        <v>92.04824659370114</v>
      </c>
      <c r="Q26" s="43">
        <f t="shared" si="5"/>
        <v>94.68737501666445</v>
      </c>
      <c r="R26" s="41">
        <f t="shared" si="6"/>
        <v>2.700000000000003</v>
      </c>
      <c r="S26" s="25"/>
    </row>
    <row r="27" spans="2:19" ht="12.75">
      <c r="B27" s="14"/>
      <c r="C27" s="15"/>
      <c r="D27" s="14"/>
      <c r="E27" s="26"/>
      <c r="F27" s="15"/>
      <c r="G27" s="14"/>
      <c r="H27" s="26"/>
      <c r="I27" s="15"/>
      <c r="J27" s="14"/>
      <c r="K27" s="26"/>
      <c r="L27" s="15"/>
      <c r="M27" s="14"/>
      <c r="N27" s="26"/>
      <c r="O27" s="41"/>
      <c r="P27" s="14"/>
      <c r="Q27" s="26"/>
      <c r="R27" s="41"/>
      <c r="S27" s="25"/>
    </row>
    <row r="28" spans="2:19" ht="12.75">
      <c r="B28" s="14"/>
      <c r="C28" s="44" t="s">
        <v>27</v>
      </c>
      <c r="D28" s="45">
        <f>D11+D12+D15+D16+D17+D19+D20+D21+D22+D25</f>
        <v>519251</v>
      </c>
      <c r="E28" s="46">
        <f>E11+E12+E15+E16+E17+E19+E20+E21+E22+E25</f>
        <v>481493</v>
      </c>
      <c r="F28" s="47">
        <f>(E28-D28)*100/D28</f>
        <v>-7.271627786946968</v>
      </c>
      <c r="G28" s="45">
        <f>G11+G12+G15+G16+G17+G19+G20+G21+G22+G25</f>
        <v>512755</v>
      </c>
      <c r="H28" s="46">
        <f>H11+H12+H15+H16+H17+H19+H20+H21+H22+H25</f>
        <v>473905</v>
      </c>
      <c r="I28" s="47">
        <f>(H28-G28)*100/G28</f>
        <v>-7.57671792571501</v>
      </c>
      <c r="J28" s="45">
        <f>J11+J12+J15+J16+J17+J19+J20+J21+J22+J25</f>
        <v>585006</v>
      </c>
      <c r="K28" s="46">
        <f>K11+K12+K15+K16+K17+K19+K20+K21+K22+K25</f>
        <v>541157</v>
      </c>
      <c r="L28" s="47">
        <f>(K28-J28)*100/J28</f>
        <v>-7.495478678851157</v>
      </c>
      <c r="M28" s="48">
        <f>D28*100/G28</f>
        <v>101.26688184415559</v>
      </c>
      <c r="N28" s="49">
        <f>E28*100/H28</f>
        <v>101.60116479041157</v>
      </c>
      <c r="O28" s="47">
        <f t="shared" si="4"/>
        <v>0.29999999999999716</v>
      </c>
      <c r="P28" s="48">
        <f>D28*100/J28</f>
        <v>88.75994434245119</v>
      </c>
      <c r="Q28" s="49">
        <f>E28*100/K28</f>
        <v>88.97473376487784</v>
      </c>
      <c r="R28" s="47">
        <f t="shared" si="6"/>
        <v>0.20000000000000284</v>
      </c>
      <c r="S28" s="25"/>
    </row>
    <row r="29" spans="2:19" ht="12.75">
      <c r="B29" s="14"/>
      <c r="C29" s="44" t="s">
        <v>28</v>
      </c>
      <c r="D29" s="45">
        <f>D13+D14+D18+D23+D24+D26</f>
        <v>116507</v>
      </c>
      <c r="E29" s="46">
        <f>E13+E14+E18+E23+E24+E26</f>
        <v>101642</v>
      </c>
      <c r="F29" s="47">
        <f>(E29-D29)*100/D29</f>
        <v>-12.758890023775395</v>
      </c>
      <c r="G29" s="45">
        <f>G13+G14+G18+G23+G24+G26</f>
        <v>118092</v>
      </c>
      <c r="H29" s="46">
        <f>H13+H14+H18+H23+H24+H26</f>
        <v>101694</v>
      </c>
      <c r="I29" s="47">
        <f>(H29-G29)*100/G29</f>
        <v>-13.885783965044203</v>
      </c>
      <c r="J29" s="45">
        <f>J13+J14+J18+J23+J24+J26</f>
        <v>127582</v>
      </c>
      <c r="K29" s="46">
        <f>K13+K14+K18+K23+K24+K26</f>
        <v>107833</v>
      </c>
      <c r="L29" s="47">
        <f>(K29-J29)*100/J29</f>
        <v>-15.479456349641799</v>
      </c>
      <c r="M29" s="48">
        <f>D29*100/G29</f>
        <v>98.65782610168344</v>
      </c>
      <c r="N29" s="49">
        <f>E29*100/H29</f>
        <v>99.94886620646253</v>
      </c>
      <c r="O29" s="47">
        <f t="shared" si="4"/>
        <v>1.2000000000000028</v>
      </c>
      <c r="P29" s="48">
        <f>D29*100/J29</f>
        <v>91.31930836638398</v>
      </c>
      <c r="Q29" s="49">
        <f>E29*100/K29</f>
        <v>94.25871486465182</v>
      </c>
      <c r="R29" s="47">
        <f t="shared" si="6"/>
        <v>3</v>
      </c>
      <c r="S29" s="25"/>
    </row>
    <row r="30" spans="2:19" ht="12.75">
      <c r="B30" s="14"/>
      <c r="C30" s="44"/>
      <c r="D30" s="50"/>
      <c r="E30" s="51"/>
      <c r="F30" s="44"/>
      <c r="G30" s="50"/>
      <c r="H30" s="51"/>
      <c r="I30" s="44"/>
      <c r="J30" s="50"/>
      <c r="K30" s="51"/>
      <c r="L30" s="44"/>
      <c r="M30" s="50"/>
      <c r="N30" s="51"/>
      <c r="O30" s="41"/>
      <c r="P30" s="50"/>
      <c r="Q30" s="51"/>
      <c r="R30" s="41"/>
      <c r="S30" s="25"/>
    </row>
    <row r="31" spans="2:19" ht="12.75">
      <c r="B31" s="14"/>
      <c r="C31" s="44" t="s">
        <v>29</v>
      </c>
      <c r="D31" s="45">
        <f>SUM(D11:D26)</f>
        <v>635758</v>
      </c>
      <c r="E31" s="46">
        <f>SUM(E11:E26)</f>
        <v>583135</v>
      </c>
      <c r="F31" s="47">
        <f>(E31-D31)*100/D31</f>
        <v>-8.277206106726144</v>
      </c>
      <c r="G31" s="45">
        <f>SUM(G11:G26)</f>
        <v>630847</v>
      </c>
      <c r="H31" s="46">
        <f>SUM(H11:H26)</f>
        <v>575599</v>
      </c>
      <c r="I31" s="47">
        <f>(H31-G31)*100/G31</f>
        <v>-8.757749501860198</v>
      </c>
      <c r="J31" s="45">
        <f>SUM(J11:J26)</f>
        <v>712588</v>
      </c>
      <c r="K31" s="46">
        <f>SUM(K11:K26)</f>
        <v>648990</v>
      </c>
      <c r="L31" s="47">
        <f>(K31-J31)*100/J31</f>
        <v>-8.924932780232055</v>
      </c>
      <c r="M31" s="48">
        <f>D31*100/G31</f>
        <v>100.77847719019033</v>
      </c>
      <c r="N31" s="49">
        <f>E31*100/H31</f>
        <v>101.30924480410842</v>
      </c>
      <c r="O31" s="47">
        <f t="shared" si="4"/>
        <v>0.5</v>
      </c>
      <c r="P31" s="48">
        <f>D31*100/J31</f>
        <v>89.2181737553818</v>
      </c>
      <c r="Q31" s="49">
        <f>E31*100/K31</f>
        <v>89.8526941863511</v>
      </c>
      <c r="R31" s="47">
        <f t="shared" si="6"/>
        <v>0.7000000000000028</v>
      </c>
      <c r="S31" s="25"/>
    </row>
    <row r="32" spans="2:19" ht="12.75">
      <c r="B32" s="52"/>
      <c r="C32" s="53"/>
      <c r="D32" s="54"/>
      <c r="E32" s="55"/>
      <c r="F32" s="56"/>
      <c r="G32" s="54"/>
      <c r="H32" s="55"/>
      <c r="I32" s="56"/>
      <c r="J32" s="54"/>
      <c r="K32" s="55"/>
      <c r="L32" s="56"/>
      <c r="M32" s="57"/>
      <c r="N32" s="58"/>
      <c r="O32" s="56"/>
      <c r="P32" s="57"/>
      <c r="Q32" s="58"/>
      <c r="R32" s="56"/>
      <c r="S32" s="22"/>
    </row>
    <row r="34" spans="3:18" ht="12.75">
      <c r="C34" s="59" t="s">
        <v>37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3:18" ht="6" customHeight="1"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</row>
    <row r="36" spans="3:18" ht="12.75">
      <c r="C36" s="59" t="s">
        <v>30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3:18" ht="12.75">
      <c r="C37" s="59" t="s">
        <v>31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20" s="62" customFormat="1" ht="12.75" customHeight="1">
      <c r="A38" s="60"/>
      <c r="B38" s="60"/>
      <c r="C38" s="61" t="s">
        <v>32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0"/>
      <c r="T38" s="60"/>
    </row>
    <row r="39" spans="1:20" s="62" customFormat="1" ht="12.75" customHeight="1">
      <c r="A39" s="60"/>
      <c r="B39" s="60"/>
      <c r="C39" s="63" t="s">
        <v>33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64"/>
      <c r="R39" s="64"/>
      <c r="S39" s="60"/>
      <c r="T39" s="60"/>
    </row>
    <row r="40" spans="1:20" s="62" customFormat="1" ht="12.75" customHeight="1">
      <c r="A40" s="60"/>
      <c r="B40" s="60"/>
      <c r="C40" s="63" t="s">
        <v>34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64"/>
      <c r="R40" s="64"/>
      <c r="S40" s="60"/>
      <c r="T40" s="60"/>
    </row>
    <row r="41" spans="3:18" ht="12.75">
      <c r="C41" s="65" t="s">
        <v>38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</sheetData>
  <sheetProtection/>
  <mergeCells count="13">
    <mergeCell ref="M9:N9"/>
    <mergeCell ref="P9:Q9"/>
    <mergeCell ref="C39:O39"/>
    <mergeCell ref="C40:O40"/>
    <mergeCell ref="C41:R41"/>
    <mergeCell ref="C2:N2"/>
    <mergeCell ref="D4:F5"/>
    <mergeCell ref="G4:L4"/>
    <mergeCell ref="M4:R4"/>
    <mergeCell ref="G5:I5"/>
    <mergeCell ref="J5:L5"/>
    <mergeCell ref="M5:O5"/>
    <mergeCell ref="P5:R5"/>
  </mergeCells>
  <printOptions/>
  <pageMargins left="0.7874015748031497" right="0.7874015748031497" top="0.5905511811023623" bottom="0.7874015748031497" header="0.5118110236220472" footer="0.3937007874015748"/>
  <pageSetup fitToHeight="1" fitToWidth="1" horizontalDpi="600" verticalDpi="600" orientation="landscape" paperSize="9" scale="95" r:id="rId1"/>
  <headerFooter alignWithMargins="0">
    <oddHeader>&amp;LStand: 21.01.2010</oddHeader>
    <oddFooter>&amp;R&amp;10Tabelle 37.1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2010-01-21T15:26:28Z</dcterms:created>
  <dcterms:modified xsi:type="dcterms:W3CDTF">2010-01-21T15:26:31Z</dcterms:modified>
  <cp:category/>
  <cp:version/>
  <cp:contentType/>
  <cp:contentStatus/>
</cp:coreProperties>
</file>