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605" windowHeight="11835" activeTab="0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Area" localSheetId="0">'Altenburg'!$A$2:$Q$22</definedName>
    <definedName name="_xlnm.Print_Area" localSheetId="1">'Erfurt'!$A$2:$Q$22</definedName>
    <definedName name="_xlnm.Print_Area" localSheetId="2">'Gera'!$A$2:$Q$22</definedName>
    <definedName name="_xlnm.Print_Area" localSheetId="3">'Gotha'!$A$2:$Q$22</definedName>
    <definedName name="_xlnm.Print_Area" localSheetId="4">'Jena'!$A$2:$Q$22</definedName>
    <definedName name="_xlnm.Print_Area" localSheetId="5">'Nordhausen'!$A$2:$Q$22</definedName>
    <definedName name="_xlnm.Print_Area" localSheetId="6">'Suhl'!$A$2:$Q$22</definedName>
  </definedNames>
  <calcPr fullCalcOnLoad="1"/>
</workbook>
</file>

<file path=xl/sharedStrings.xml><?xml version="1.0" encoding="utf-8"?>
<sst xmlns="http://schemas.openxmlformats.org/spreadsheetml/2006/main" count="252" uniqueCount="31">
  <si>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</si>
  <si>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</si>
  <si>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</si>
  <si>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</si>
  <si>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</si>
  <si>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</si>
  <si>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</si>
  <si>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</si>
  <si>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</si>
  <si>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</si>
  <si>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</si>
  <si>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</si>
  <si>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</si>
  <si>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</si>
  <si>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</si>
  <si>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</si>
  <si>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</si>
  <si>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</si>
  <si>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</si>
  <si>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</si>
  <si>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</si>
  <si>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</si>
  <si>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</si>
  <si>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2008 bis zum 30. September 2009, unterteilt nach Zuständigkeitsbereichen und Geschlecht
 in Altenburg</t>
  </si>
  <si>
    <t>Quelle: Bundesinstitut für Berufsbildung, Erhebung zum 30. September 2009</t>
  </si>
  <si>
    <t>Neu abgeschlossene Ausbildungsverträge vom 01. Oktober 2008 bis zum 30. September 2009, unterteilt nach Zuständigkeitsbereichen und Geschlecht
 in Erfurt</t>
  </si>
  <si>
    <t>Neu abgeschlossene Ausbildungsverträge vom 01. Oktober 2008 bis zum 30. September 2009, unterteilt nach Zuständigkeitsbereichen und Geschlecht
 in Gera</t>
  </si>
  <si>
    <t>Neu abgeschlossene Ausbildungsverträge vom 01. Oktober 2008 bis zum 30. September 2009, unterteilt nach Zuständigkeitsbereichen und Geschlecht
 in Gotha</t>
  </si>
  <si>
    <t>Neu abgeschlossene Ausbildungsverträge vom 01. Oktober 2008 bis zum 30. September 2009, unterteilt nach Zuständigkeitsbereichen und Geschlecht
 in Jena</t>
  </si>
  <si>
    <t>Neu abgeschlossene Ausbildungsverträge vom 01. Oktober 2008 bis zum 30. September 2009, unterteilt nach Zuständigkeitsbereichen und Geschlecht
 in Nordhausen</t>
  </si>
  <si>
    <t>Neu abgeschlossene Ausbildungsverträge vom 01. Oktober 2008 bis zum 30. September 2009, unterteilt nach Zuständigkeitsbereichen und Geschlecht
 in Suhl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</si>
</sst>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0.125" defaultRowHeight="14.25"/>
  <cols>
    <col min="1" max="1" width="1.12109375" style="48" customWidth="1"/>
    <col min="2" max="2" width="23.125" style="48" customWidth="1"/>
    <col min="3" max="3" width="7.50390625" style="49" customWidth="1"/>
    <col min="4" max="4" width="5.50390625" style="49" customWidth="1"/>
    <col min="5" max="5" width="7.50390625" style="50" customWidth="1"/>
    <col min="6" max="6" width="5.50390625" style="50" customWidth="1"/>
    <col min="7" max="7" width="7.50390625" style="50" customWidth="1"/>
    <col min="8" max="8" width="7.50390625" style="49" customWidth="1"/>
    <col min="9" max="9" width="5.50390625" style="49" customWidth="1"/>
    <col min="10" max="10" width="7.50390625" style="50" customWidth="1"/>
    <col min="11" max="11" width="5.50390625" style="50" customWidth="1"/>
    <col min="12" max="12" width="7.50390625" style="50" customWidth="1"/>
    <col min="13" max="13" width="7.50390625" style="51" customWidth="1"/>
    <col min="14" max="14" width="5.50390625" style="51" customWidth="1"/>
    <col min="15" max="15" width="7.50390625" style="50" customWidth="1"/>
    <col min="16" max="16" width="5.50390625" style="10" customWidth="1"/>
    <col min="17" max="17" width="7.50390625" style="10" customWidth="1"/>
    <col min="18" max="16384" width="10.12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218</v>
      </c>
      <c r="D5" s="24">
        <f aca="true" t="shared" si="0" ref="D5:D18">IF(C5+E5&lt;&gt;0,100*(C5/(C5+E5)),".")</f>
        <v>67.07692307692308</v>
      </c>
      <c r="E5" s="23">
        <v>107</v>
      </c>
      <c r="F5" s="24">
        <f aca="true" t="shared" si="1" ref="F5:F18">IF(E5+C5&lt;&gt;0,100*(E5/(E5+C5)),".")</f>
        <v>32.92307692307692</v>
      </c>
      <c r="G5" s="25">
        <f>E5+C5</f>
        <v>325</v>
      </c>
      <c r="H5" s="23">
        <v>16</v>
      </c>
      <c r="I5" s="24">
        <f aca="true" t="shared" si="2" ref="I5:I18">IF(H5+J5&lt;&gt;0,100*(H5/(H5+J5)),".")</f>
        <v>36.36363636363637</v>
      </c>
      <c r="J5" s="23">
        <v>28</v>
      </c>
      <c r="K5" s="24">
        <f aca="true" t="shared" si="3" ref="K5:K18">IF(J5+H5&lt;&gt;0,100*(J5/(J5+H5)),".")</f>
        <v>63.63636363636363</v>
      </c>
      <c r="L5" s="25">
        <f>J5+H5</f>
        <v>44</v>
      </c>
      <c r="M5" s="23">
        <v>234</v>
      </c>
      <c r="N5" s="24">
        <f aca="true" t="shared" si="4" ref="N5:N18">IF(M5+O5&lt;&gt;0,100*(M5/(M5+O5)),".")</f>
        <v>63.41463414634146</v>
      </c>
      <c r="O5" s="23">
        <v>135</v>
      </c>
      <c r="P5" s="26">
        <f aca="true" t="shared" si="5" ref="P5:P18">IF(O5+M5&lt;&gt;0,100*(O5/(O5+M5)),".")</f>
        <v>36.58536585365854</v>
      </c>
      <c r="Q5" s="25">
        <f>O5+M5</f>
        <v>369</v>
      </c>
    </row>
    <row r="6" spans="1:17" ht="15" customHeight="1">
      <c r="A6" s="21"/>
      <c r="B6" s="22" t="s">
        <v>9</v>
      </c>
      <c r="C6" s="23">
        <v>63</v>
      </c>
      <c r="D6" s="24">
        <f t="shared" si="0"/>
        <v>68.47826086956522</v>
      </c>
      <c r="E6" s="23">
        <v>29</v>
      </c>
      <c r="F6" s="24">
        <f t="shared" si="1"/>
        <v>31.521739130434785</v>
      </c>
      <c r="G6" s="25">
        <f aca="true" t="shared" si="6" ref="G6:G16">E6+C6</f>
        <v>92</v>
      </c>
      <c r="H6" s="23">
        <v>15</v>
      </c>
      <c r="I6" s="24">
        <f t="shared" si="2"/>
        <v>78.94736842105263</v>
      </c>
      <c r="J6" s="23">
        <v>4</v>
      </c>
      <c r="K6" s="24">
        <f t="shared" si="3"/>
        <v>21.052631578947366</v>
      </c>
      <c r="L6" s="25">
        <f aca="true" t="shared" si="7" ref="L6:L16">J6+H6</f>
        <v>19</v>
      </c>
      <c r="M6" s="23">
        <v>78</v>
      </c>
      <c r="N6" s="24">
        <f t="shared" si="4"/>
        <v>70.27027027027027</v>
      </c>
      <c r="O6" s="23">
        <v>33</v>
      </c>
      <c r="P6" s="26">
        <f t="shared" si="5"/>
        <v>29.72972972972973</v>
      </c>
      <c r="Q6" s="25">
        <f aca="true" t="shared" si="8" ref="Q6:Q16">O6+M6</f>
        <v>111</v>
      </c>
    </row>
    <row r="7" spans="1:17" ht="15" customHeight="1">
      <c r="A7" s="21"/>
      <c r="B7" s="22" t="s">
        <v>10</v>
      </c>
      <c r="C7" s="23">
        <v>3</v>
      </c>
      <c r="D7" s="24">
        <f t="shared" si="0"/>
        <v>25</v>
      </c>
      <c r="E7" s="23">
        <v>9</v>
      </c>
      <c r="F7" s="24">
        <f t="shared" si="1"/>
        <v>75</v>
      </c>
      <c r="G7" s="25">
        <f t="shared" si="6"/>
        <v>12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</v>
      </c>
      <c r="N7" s="24">
        <f t="shared" si="4"/>
        <v>25</v>
      </c>
      <c r="O7" s="23">
        <v>9</v>
      </c>
      <c r="P7" s="26">
        <f t="shared" si="5"/>
        <v>75</v>
      </c>
      <c r="Q7" s="25">
        <f t="shared" si="8"/>
        <v>12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70</v>
      </c>
      <c r="E9" s="23">
        <v>6</v>
      </c>
      <c r="F9" s="24">
        <f t="shared" si="1"/>
        <v>30</v>
      </c>
      <c r="G9" s="25">
        <f t="shared" si="6"/>
        <v>20</v>
      </c>
      <c r="H9" s="23">
        <v>1</v>
      </c>
      <c r="I9" s="24">
        <f t="shared" si="2"/>
        <v>50</v>
      </c>
      <c r="J9" s="23">
        <v>1</v>
      </c>
      <c r="K9" s="24">
        <f t="shared" si="3"/>
        <v>50</v>
      </c>
      <c r="L9" s="25">
        <f t="shared" si="7"/>
        <v>2</v>
      </c>
      <c r="M9" s="23">
        <v>15</v>
      </c>
      <c r="N9" s="24">
        <f t="shared" si="4"/>
        <v>68.18181818181817</v>
      </c>
      <c r="O9" s="23">
        <v>7</v>
      </c>
      <c r="P9" s="26">
        <f t="shared" si="5"/>
        <v>31.818181818181817</v>
      </c>
      <c r="Q9" s="25">
        <f t="shared" si="8"/>
        <v>22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6</v>
      </c>
      <c r="F10" s="24">
        <f t="shared" si="1"/>
        <v>100</v>
      </c>
      <c r="G10" s="25">
        <f t="shared" si="6"/>
        <v>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6</v>
      </c>
      <c r="P10" s="26">
        <f t="shared" si="5"/>
        <v>100</v>
      </c>
      <c r="Q10" s="25">
        <f t="shared" si="8"/>
        <v>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</v>
      </c>
      <c r="F13" s="24">
        <f t="shared" si="1"/>
        <v>100</v>
      </c>
      <c r="G13" s="25">
        <f t="shared" si="6"/>
        <v>3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3</v>
      </c>
      <c r="P13" s="26">
        <f t="shared" si="5"/>
        <v>100</v>
      </c>
      <c r="Q13" s="25">
        <f t="shared" si="8"/>
        <v>3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6"/>
        <v>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2</v>
      </c>
      <c r="P14" s="26">
        <f t="shared" si="5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8</v>
      </c>
      <c r="F15" s="24">
        <f t="shared" si="1"/>
        <v>100</v>
      </c>
      <c r="G15" s="25">
        <f t="shared" si="6"/>
        <v>8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8</v>
      </c>
      <c r="P15" s="26">
        <f t="shared" si="5"/>
        <v>100</v>
      </c>
      <c r="Q15" s="25">
        <f t="shared" si="8"/>
        <v>8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3</v>
      </c>
      <c r="F16" s="24">
        <f t="shared" si="1"/>
        <v>100</v>
      </c>
      <c r="G16" s="25">
        <f t="shared" si="6"/>
        <v>3</v>
      </c>
      <c r="H16" s="23">
        <v>0</v>
      </c>
      <c r="I16" s="24">
        <f t="shared" si="2"/>
        <v>0</v>
      </c>
      <c r="J16" s="23">
        <v>1</v>
      </c>
      <c r="K16" s="24">
        <f t="shared" si="3"/>
        <v>100</v>
      </c>
      <c r="L16" s="25">
        <f t="shared" si="7"/>
        <v>1</v>
      </c>
      <c r="M16" s="23">
        <v>0</v>
      </c>
      <c r="N16" s="24">
        <f t="shared" si="4"/>
        <v>0</v>
      </c>
      <c r="O16" s="23">
        <v>4</v>
      </c>
      <c r="P16" s="26">
        <f t="shared" si="5"/>
        <v>100</v>
      </c>
      <c r="Q16" s="25">
        <f t="shared" si="8"/>
        <v>4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2</v>
      </c>
      <c r="F17" s="30">
        <f t="shared" si="1"/>
        <v>100</v>
      </c>
      <c r="G17" s="31">
        <f>E17+C17</f>
        <v>2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0</v>
      </c>
      <c r="N17" s="30">
        <f t="shared" si="4"/>
        <v>0</v>
      </c>
      <c r="O17" s="29">
        <v>2</v>
      </c>
      <c r="P17" s="32">
        <f t="shared" si="5"/>
        <v>100</v>
      </c>
      <c r="Q17" s="31">
        <f>O17+M17</f>
        <v>2</v>
      </c>
    </row>
    <row r="18" spans="1:17" s="39" customFormat="1" ht="15" customHeight="1">
      <c r="A18" s="33"/>
      <c r="B18" s="34" t="s">
        <v>21</v>
      </c>
      <c r="C18" s="35">
        <f>SUM(C5:C17)</f>
        <v>298</v>
      </c>
      <c r="D18" s="36">
        <f t="shared" si="0"/>
        <v>63.00211416490487</v>
      </c>
      <c r="E18" s="35">
        <f>SUM(E5:E17)</f>
        <v>175</v>
      </c>
      <c r="F18" s="36">
        <f t="shared" si="1"/>
        <v>36.99788583509514</v>
      </c>
      <c r="G18" s="37">
        <f>E18+C18</f>
        <v>473</v>
      </c>
      <c r="H18" s="35">
        <f>SUM(H5:H17)</f>
        <v>32</v>
      </c>
      <c r="I18" s="36">
        <f t="shared" si="2"/>
        <v>48.484848484848484</v>
      </c>
      <c r="J18" s="35">
        <f>SUM(J5:J17)</f>
        <v>34</v>
      </c>
      <c r="K18" s="36">
        <f t="shared" si="3"/>
        <v>51.515151515151516</v>
      </c>
      <c r="L18" s="37">
        <f>J18+H18</f>
        <v>66</v>
      </c>
      <c r="M18" s="35">
        <f>SUM(M5:M17)</f>
        <v>330</v>
      </c>
      <c r="N18" s="36">
        <f t="shared" si="4"/>
        <v>61.224489795918366</v>
      </c>
      <c r="O18" s="35">
        <f>SUM(O5:O17)</f>
        <v>209</v>
      </c>
      <c r="P18" s="38">
        <f t="shared" si="5"/>
        <v>38.775510204081634</v>
      </c>
      <c r="Q18" s="37">
        <f>O18+M18</f>
        <v>539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16.12.2009&amp;RAltenburg</oddHeader>
    <oddFooter>&amp;R&amp;10Tabelle 51.2 mw</oddFooter>
  </headerFooter>
  <legacyDrawing r:id="rId2"/>
  <oleObjects>
    <oleObject progId="Word.Document.8" shapeId="163425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0.125" defaultRowHeight="14.25"/>
  <cols>
    <col min="1" max="1" width="1.12109375" style="48" customWidth="1"/>
    <col min="2" max="2" width="23.125" style="48" customWidth="1"/>
    <col min="3" max="3" width="7.50390625" style="49" customWidth="1"/>
    <col min="4" max="4" width="5.50390625" style="49" customWidth="1"/>
    <col min="5" max="5" width="7.50390625" style="50" customWidth="1"/>
    <col min="6" max="6" width="5.50390625" style="50" customWidth="1"/>
    <col min="7" max="7" width="7.50390625" style="50" customWidth="1"/>
    <col min="8" max="8" width="7.50390625" style="49" customWidth="1"/>
    <col min="9" max="9" width="5.50390625" style="49" customWidth="1"/>
    <col min="10" max="10" width="7.50390625" style="50" customWidth="1"/>
    <col min="11" max="11" width="5.50390625" style="50" customWidth="1"/>
    <col min="12" max="12" width="7.50390625" style="50" customWidth="1"/>
    <col min="13" max="13" width="7.50390625" style="51" customWidth="1"/>
    <col min="14" max="14" width="5.50390625" style="51" customWidth="1"/>
    <col min="15" max="15" width="7.50390625" style="50" customWidth="1"/>
    <col min="16" max="16" width="5.50390625" style="10" customWidth="1"/>
    <col min="17" max="17" width="7.50390625" style="10" customWidth="1"/>
    <col min="18" max="16384" width="10.12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1222</v>
      </c>
      <c r="D5" s="24">
        <f aca="true" t="shared" si="0" ref="D5:D18">IF(C5+E5&lt;&gt;0,100*(C5/(C5+E5)),".")</f>
        <v>56.78438661710037</v>
      </c>
      <c r="E5" s="23">
        <v>930</v>
      </c>
      <c r="F5" s="24">
        <f aca="true" t="shared" si="1" ref="F5:F18">IF(E5+C5&lt;&gt;0,100*(E5/(E5+C5)),".")</f>
        <v>43.215613382899626</v>
      </c>
      <c r="G5" s="25">
        <f>E5+C5</f>
        <v>2152</v>
      </c>
      <c r="H5" s="23">
        <v>134</v>
      </c>
      <c r="I5" s="24">
        <f aca="true" t="shared" si="2" ref="I5:I18">IF(H5+J5&lt;&gt;0,100*(H5/(H5+J5)),".")</f>
        <v>57.26495726495726</v>
      </c>
      <c r="J5" s="23">
        <v>100</v>
      </c>
      <c r="K5" s="24">
        <f aca="true" t="shared" si="3" ref="K5:K18">IF(J5+H5&lt;&gt;0,100*(J5/(J5+H5)),".")</f>
        <v>42.73504273504273</v>
      </c>
      <c r="L5" s="25">
        <f>J5+H5</f>
        <v>234</v>
      </c>
      <c r="M5" s="23">
        <v>1356</v>
      </c>
      <c r="N5" s="24">
        <f aca="true" t="shared" si="4" ref="N5:N18">IF(M5+O5&lt;&gt;0,100*(M5/(M5+O5)),".")</f>
        <v>56.83151718357083</v>
      </c>
      <c r="O5" s="23">
        <v>1030</v>
      </c>
      <c r="P5" s="26">
        <f aca="true" t="shared" si="5" ref="P5:P18">IF(O5+M5&lt;&gt;0,100*(O5/(O5+M5)),".")</f>
        <v>43.16848281642917</v>
      </c>
      <c r="Q5" s="25">
        <f>O5+M5</f>
        <v>2386</v>
      </c>
    </row>
    <row r="6" spans="1:17" ht="15" customHeight="1">
      <c r="A6" s="21"/>
      <c r="B6" s="22" t="s">
        <v>9</v>
      </c>
      <c r="C6" s="23">
        <v>620</v>
      </c>
      <c r="D6" s="24">
        <f t="shared" si="0"/>
        <v>71.3463751438435</v>
      </c>
      <c r="E6" s="23">
        <v>249</v>
      </c>
      <c r="F6" s="24">
        <f t="shared" si="1"/>
        <v>28.6536248561565</v>
      </c>
      <c r="G6" s="25">
        <f aca="true" t="shared" si="6" ref="G6:G16">E6+C6</f>
        <v>869</v>
      </c>
      <c r="H6" s="23">
        <v>5</v>
      </c>
      <c r="I6" s="24">
        <f t="shared" si="2"/>
        <v>71.42857142857143</v>
      </c>
      <c r="J6" s="23">
        <v>2</v>
      </c>
      <c r="K6" s="24">
        <f t="shared" si="3"/>
        <v>28.57142857142857</v>
      </c>
      <c r="L6" s="25">
        <f aca="true" t="shared" si="7" ref="L6:L16">J6+H6</f>
        <v>7</v>
      </c>
      <c r="M6" s="23">
        <v>625</v>
      </c>
      <c r="N6" s="24">
        <f t="shared" si="4"/>
        <v>71.34703196347031</v>
      </c>
      <c r="O6" s="23">
        <v>251</v>
      </c>
      <c r="P6" s="26">
        <f t="shared" si="5"/>
        <v>28.65296803652968</v>
      </c>
      <c r="Q6" s="25">
        <f aca="true" t="shared" si="8" ref="Q6:Q16">O6+M6</f>
        <v>876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29.310344827586203</v>
      </c>
      <c r="E7" s="23">
        <v>82</v>
      </c>
      <c r="F7" s="24">
        <f t="shared" si="1"/>
        <v>70.6896551724138</v>
      </c>
      <c r="G7" s="25">
        <f t="shared" si="6"/>
        <v>116</v>
      </c>
      <c r="H7" s="23">
        <v>2</v>
      </c>
      <c r="I7" s="24">
        <f t="shared" si="2"/>
        <v>20</v>
      </c>
      <c r="J7" s="23">
        <v>8</v>
      </c>
      <c r="K7" s="24">
        <f t="shared" si="3"/>
        <v>80</v>
      </c>
      <c r="L7" s="25">
        <f t="shared" si="7"/>
        <v>10</v>
      </c>
      <c r="M7" s="23">
        <v>36</v>
      </c>
      <c r="N7" s="24">
        <f t="shared" si="4"/>
        <v>28.57142857142857</v>
      </c>
      <c r="O7" s="23">
        <v>90</v>
      </c>
      <c r="P7" s="26">
        <f t="shared" si="5"/>
        <v>71.42857142857143</v>
      </c>
      <c r="Q7" s="25">
        <f t="shared" si="8"/>
        <v>126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86</v>
      </c>
      <c r="D9" s="24">
        <f t="shared" si="0"/>
        <v>69.91869918699187</v>
      </c>
      <c r="E9" s="23">
        <v>37</v>
      </c>
      <c r="F9" s="24">
        <f t="shared" si="1"/>
        <v>30.081300813008134</v>
      </c>
      <c r="G9" s="25">
        <f t="shared" si="6"/>
        <v>123</v>
      </c>
      <c r="H9" s="23">
        <v>10</v>
      </c>
      <c r="I9" s="24">
        <f t="shared" si="2"/>
        <v>83.33333333333334</v>
      </c>
      <c r="J9" s="23">
        <v>2</v>
      </c>
      <c r="K9" s="24">
        <f t="shared" si="3"/>
        <v>16.666666666666664</v>
      </c>
      <c r="L9" s="25">
        <f t="shared" si="7"/>
        <v>12</v>
      </c>
      <c r="M9" s="23">
        <v>96</v>
      </c>
      <c r="N9" s="24">
        <f t="shared" si="4"/>
        <v>71.11111111111111</v>
      </c>
      <c r="O9" s="23">
        <v>39</v>
      </c>
      <c r="P9" s="26">
        <f t="shared" si="5"/>
        <v>28.888888888888886</v>
      </c>
      <c r="Q9" s="25">
        <f t="shared" si="8"/>
        <v>135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8.695652173913043</v>
      </c>
      <c r="E10" s="23">
        <v>42</v>
      </c>
      <c r="F10" s="24">
        <f t="shared" si="1"/>
        <v>91.30434782608695</v>
      </c>
      <c r="G10" s="25">
        <f t="shared" si="6"/>
        <v>46</v>
      </c>
      <c r="H10" s="23">
        <v>1</v>
      </c>
      <c r="I10" s="24">
        <f t="shared" si="2"/>
        <v>25</v>
      </c>
      <c r="J10" s="23">
        <v>3</v>
      </c>
      <c r="K10" s="24">
        <f t="shared" si="3"/>
        <v>75</v>
      </c>
      <c r="L10" s="25">
        <f t="shared" si="7"/>
        <v>4</v>
      </c>
      <c r="M10" s="23">
        <v>5</v>
      </c>
      <c r="N10" s="24">
        <f t="shared" si="4"/>
        <v>10</v>
      </c>
      <c r="O10" s="23">
        <v>45</v>
      </c>
      <c r="P10" s="26">
        <f t="shared" si="5"/>
        <v>90</v>
      </c>
      <c r="Q10" s="25">
        <f t="shared" si="8"/>
        <v>50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>
        <f t="shared" si="2"/>
        <v>0</v>
      </c>
      <c r="J12" s="23">
        <v>1</v>
      </c>
      <c r="K12" s="24">
        <f t="shared" si="3"/>
        <v>100</v>
      </c>
      <c r="L12" s="25">
        <f t="shared" si="7"/>
        <v>1</v>
      </c>
      <c r="M12" s="23">
        <v>0</v>
      </c>
      <c r="N12" s="24">
        <f t="shared" si="4"/>
        <v>0</v>
      </c>
      <c r="O12" s="23">
        <v>1</v>
      </c>
      <c r="P12" s="26">
        <f t="shared" si="5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5.88235294117647</v>
      </c>
      <c r="E13" s="23">
        <v>32</v>
      </c>
      <c r="F13" s="24">
        <f t="shared" si="1"/>
        <v>94.11764705882352</v>
      </c>
      <c r="G13" s="25">
        <f t="shared" si="6"/>
        <v>34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2</v>
      </c>
      <c r="N13" s="24">
        <f t="shared" si="4"/>
        <v>5.88235294117647</v>
      </c>
      <c r="O13" s="23">
        <v>32</v>
      </c>
      <c r="P13" s="26">
        <f t="shared" si="5"/>
        <v>94.11764705882352</v>
      </c>
      <c r="Q13" s="25">
        <f t="shared" si="8"/>
        <v>34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34</v>
      </c>
      <c r="F15" s="24">
        <f t="shared" si="1"/>
        <v>100</v>
      </c>
      <c r="G15" s="25">
        <f t="shared" si="6"/>
        <v>34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34</v>
      </c>
      <c r="P15" s="26">
        <f t="shared" si="5"/>
        <v>100</v>
      </c>
      <c r="Q15" s="25">
        <f t="shared" si="8"/>
        <v>34</v>
      </c>
    </row>
    <row r="16" spans="1:17" ht="15" customHeight="1">
      <c r="A16" s="21"/>
      <c r="B16" s="22" t="s">
        <v>19</v>
      </c>
      <c r="C16" s="23">
        <v>4</v>
      </c>
      <c r="D16" s="24">
        <f t="shared" si="0"/>
        <v>8.333333333333332</v>
      </c>
      <c r="E16" s="23">
        <v>44</v>
      </c>
      <c r="F16" s="24">
        <f t="shared" si="1"/>
        <v>91.66666666666666</v>
      </c>
      <c r="G16" s="25">
        <f t="shared" si="6"/>
        <v>48</v>
      </c>
      <c r="H16" s="23">
        <v>0</v>
      </c>
      <c r="I16" s="24">
        <f t="shared" si="2"/>
        <v>0</v>
      </c>
      <c r="J16" s="23">
        <v>1</v>
      </c>
      <c r="K16" s="24">
        <f t="shared" si="3"/>
        <v>100</v>
      </c>
      <c r="L16" s="25">
        <f t="shared" si="7"/>
        <v>1</v>
      </c>
      <c r="M16" s="23">
        <v>4</v>
      </c>
      <c r="N16" s="24">
        <f t="shared" si="4"/>
        <v>8.16326530612245</v>
      </c>
      <c r="O16" s="23">
        <v>45</v>
      </c>
      <c r="P16" s="26">
        <f t="shared" si="5"/>
        <v>91.83673469387756</v>
      </c>
      <c r="Q16" s="25">
        <f t="shared" si="8"/>
        <v>49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20</v>
      </c>
      <c r="E17" s="29">
        <v>20</v>
      </c>
      <c r="F17" s="30">
        <f t="shared" si="1"/>
        <v>80</v>
      </c>
      <c r="G17" s="31">
        <f>E17+C17</f>
        <v>25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5</v>
      </c>
      <c r="N17" s="30">
        <f t="shared" si="4"/>
        <v>19.230769230769234</v>
      </c>
      <c r="O17" s="29">
        <v>21</v>
      </c>
      <c r="P17" s="32">
        <f t="shared" si="5"/>
        <v>80.76923076923077</v>
      </c>
      <c r="Q17" s="31">
        <f>O17+M17</f>
        <v>26</v>
      </c>
    </row>
    <row r="18" spans="1:17" s="39" customFormat="1" ht="15" customHeight="1">
      <c r="A18" s="33"/>
      <c r="B18" s="34" t="s">
        <v>21</v>
      </c>
      <c r="C18" s="35">
        <f>SUM(C5:C17)</f>
        <v>1977</v>
      </c>
      <c r="D18" s="36">
        <f t="shared" si="0"/>
        <v>57.28774268328021</v>
      </c>
      <c r="E18" s="35">
        <f>SUM(E5:E17)</f>
        <v>1474</v>
      </c>
      <c r="F18" s="36">
        <f t="shared" si="1"/>
        <v>42.71225731671979</v>
      </c>
      <c r="G18" s="37">
        <f>E18+C18</f>
        <v>3451</v>
      </c>
      <c r="H18" s="35">
        <f>SUM(H5:H17)</f>
        <v>152</v>
      </c>
      <c r="I18" s="36">
        <f t="shared" si="2"/>
        <v>56.2962962962963</v>
      </c>
      <c r="J18" s="35">
        <f>SUM(J5:J17)</f>
        <v>118</v>
      </c>
      <c r="K18" s="36">
        <f t="shared" si="3"/>
        <v>43.7037037037037</v>
      </c>
      <c r="L18" s="37">
        <f>J18+H18</f>
        <v>270</v>
      </c>
      <c r="M18" s="35">
        <f>SUM(M5:M17)</f>
        <v>2129</v>
      </c>
      <c r="N18" s="36">
        <f t="shared" si="4"/>
        <v>57.21580220370868</v>
      </c>
      <c r="O18" s="35">
        <f>SUM(O5:O17)</f>
        <v>1592</v>
      </c>
      <c r="P18" s="38">
        <f t="shared" si="5"/>
        <v>42.784197796291316</v>
      </c>
      <c r="Q18" s="37">
        <f>O18+M18</f>
        <v>3721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16.12.2009&amp;RErfurt</oddHeader>
    <oddFooter>&amp;R&amp;10Tabelle 51.2 mw</oddFooter>
  </headerFooter>
  <legacyDrawing r:id="rId2"/>
  <oleObjects>
    <oleObject progId="Word.Document.8" shapeId="163425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0.125" defaultRowHeight="14.25"/>
  <cols>
    <col min="1" max="1" width="1.12109375" style="48" customWidth="1"/>
    <col min="2" max="2" width="23.125" style="48" customWidth="1"/>
    <col min="3" max="3" width="7.50390625" style="49" customWidth="1"/>
    <col min="4" max="4" width="5.50390625" style="49" customWidth="1"/>
    <col min="5" max="5" width="7.50390625" style="50" customWidth="1"/>
    <col min="6" max="6" width="5.50390625" style="50" customWidth="1"/>
    <col min="7" max="7" width="7.50390625" style="50" customWidth="1"/>
    <col min="8" max="8" width="7.50390625" style="49" customWidth="1"/>
    <col min="9" max="9" width="5.50390625" style="49" customWidth="1"/>
    <col min="10" max="10" width="7.50390625" style="50" customWidth="1"/>
    <col min="11" max="11" width="5.50390625" style="50" customWidth="1"/>
    <col min="12" max="12" width="7.50390625" style="50" customWidth="1"/>
    <col min="13" max="13" width="7.50390625" style="51" customWidth="1"/>
    <col min="14" max="14" width="5.50390625" style="51" customWidth="1"/>
    <col min="15" max="15" width="7.50390625" style="50" customWidth="1"/>
    <col min="16" max="16" width="5.50390625" style="10" customWidth="1"/>
    <col min="17" max="17" width="7.50390625" style="10" customWidth="1"/>
    <col min="18" max="16384" width="10.12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531</v>
      </c>
      <c r="D5" s="24">
        <f aca="true" t="shared" si="0" ref="D5:D18">IF(C5+E5&lt;&gt;0,100*(C5/(C5+E5)),".")</f>
        <v>56.48936170212766</v>
      </c>
      <c r="E5" s="23">
        <v>409</v>
      </c>
      <c r="F5" s="24">
        <f aca="true" t="shared" si="1" ref="F5:F18">IF(E5+C5&lt;&gt;0,100*(E5/(E5+C5)),".")</f>
        <v>43.51063829787234</v>
      </c>
      <c r="G5" s="25">
        <f>E5+C5</f>
        <v>940</v>
      </c>
      <c r="H5" s="23">
        <v>41</v>
      </c>
      <c r="I5" s="24">
        <f aca="true" t="shared" si="2" ref="I5:I18">IF(H5+J5&lt;&gt;0,100*(H5/(H5+J5)),".")</f>
        <v>43.61702127659575</v>
      </c>
      <c r="J5" s="23">
        <v>53</v>
      </c>
      <c r="K5" s="24">
        <f aca="true" t="shared" si="3" ref="K5:K18">IF(J5+H5&lt;&gt;0,100*(J5/(J5+H5)),".")</f>
        <v>56.38297872340425</v>
      </c>
      <c r="L5" s="25">
        <f>J5+H5</f>
        <v>94</v>
      </c>
      <c r="M5" s="23">
        <v>572</v>
      </c>
      <c r="N5" s="24">
        <f aca="true" t="shared" si="4" ref="N5:N18">IF(M5+O5&lt;&gt;0,100*(M5/(M5+O5)),".")</f>
        <v>55.319148936170215</v>
      </c>
      <c r="O5" s="23">
        <v>462</v>
      </c>
      <c r="P5" s="26">
        <f aca="true" t="shared" si="5" ref="P5:P18">IF(O5+M5&lt;&gt;0,100*(O5/(O5+M5)),".")</f>
        <v>44.680851063829785</v>
      </c>
      <c r="Q5" s="25">
        <f>O5+M5</f>
        <v>1034</v>
      </c>
    </row>
    <row r="6" spans="1:17" ht="15" customHeight="1">
      <c r="A6" s="21"/>
      <c r="B6" s="22" t="s">
        <v>9</v>
      </c>
      <c r="C6" s="23">
        <v>347</v>
      </c>
      <c r="D6" s="24">
        <f t="shared" si="0"/>
        <v>80.13856812933025</v>
      </c>
      <c r="E6" s="23">
        <v>86</v>
      </c>
      <c r="F6" s="24">
        <f t="shared" si="1"/>
        <v>19.861431870669747</v>
      </c>
      <c r="G6" s="25">
        <f aca="true" t="shared" si="6" ref="G6:G16">E6+C6</f>
        <v>433</v>
      </c>
      <c r="H6" s="23">
        <v>33</v>
      </c>
      <c r="I6" s="24">
        <f t="shared" si="2"/>
        <v>70.2127659574468</v>
      </c>
      <c r="J6" s="23">
        <v>14</v>
      </c>
      <c r="K6" s="24">
        <f t="shared" si="3"/>
        <v>29.78723404255319</v>
      </c>
      <c r="L6" s="25">
        <f aca="true" t="shared" si="7" ref="L6:L16">J6+H6</f>
        <v>47</v>
      </c>
      <c r="M6" s="23">
        <v>380</v>
      </c>
      <c r="N6" s="24">
        <f t="shared" si="4"/>
        <v>79.16666666666666</v>
      </c>
      <c r="O6" s="23">
        <v>100</v>
      </c>
      <c r="P6" s="26">
        <f t="shared" si="5"/>
        <v>20.833333333333336</v>
      </c>
      <c r="Q6" s="25">
        <f aca="true" t="shared" si="8" ref="Q6:Q16">O6+M6</f>
        <v>480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40</v>
      </c>
      <c r="E7" s="23">
        <v>33</v>
      </c>
      <c r="F7" s="24">
        <f t="shared" si="1"/>
        <v>60</v>
      </c>
      <c r="G7" s="25">
        <f t="shared" si="6"/>
        <v>55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si="7"/>
        <v>1</v>
      </c>
      <c r="M7" s="23">
        <v>23</v>
      </c>
      <c r="N7" s="24">
        <f t="shared" si="4"/>
        <v>41.07142857142857</v>
      </c>
      <c r="O7" s="23">
        <v>33</v>
      </c>
      <c r="P7" s="26">
        <f t="shared" si="5"/>
        <v>58.92857142857143</v>
      </c>
      <c r="Q7" s="25">
        <f t="shared" si="8"/>
        <v>56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42</v>
      </c>
      <c r="D9" s="24">
        <f t="shared" si="0"/>
        <v>71.1864406779661</v>
      </c>
      <c r="E9" s="23">
        <v>17</v>
      </c>
      <c r="F9" s="24">
        <f t="shared" si="1"/>
        <v>28.8135593220339</v>
      </c>
      <c r="G9" s="25">
        <f t="shared" si="6"/>
        <v>59</v>
      </c>
      <c r="H9" s="23">
        <v>4</v>
      </c>
      <c r="I9" s="24">
        <f t="shared" si="2"/>
        <v>40</v>
      </c>
      <c r="J9" s="23">
        <v>6</v>
      </c>
      <c r="K9" s="24">
        <f t="shared" si="3"/>
        <v>60</v>
      </c>
      <c r="L9" s="25">
        <f t="shared" si="7"/>
        <v>10</v>
      </c>
      <c r="M9" s="23">
        <v>46</v>
      </c>
      <c r="N9" s="24">
        <f t="shared" si="4"/>
        <v>66.66666666666666</v>
      </c>
      <c r="O9" s="23">
        <v>23</v>
      </c>
      <c r="P9" s="26">
        <f t="shared" si="5"/>
        <v>33.33333333333333</v>
      </c>
      <c r="Q9" s="25">
        <f t="shared" si="8"/>
        <v>69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23.52941176470588</v>
      </c>
      <c r="E10" s="23">
        <v>13</v>
      </c>
      <c r="F10" s="24">
        <f t="shared" si="1"/>
        <v>76.47058823529412</v>
      </c>
      <c r="G10" s="25">
        <f t="shared" si="6"/>
        <v>17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4</v>
      </c>
      <c r="N10" s="24">
        <f t="shared" si="4"/>
        <v>23.52941176470588</v>
      </c>
      <c r="O10" s="23">
        <v>13</v>
      </c>
      <c r="P10" s="26">
        <f t="shared" si="5"/>
        <v>76.47058823529412</v>
      </c>
      <c r="Q10" s="25">
        <f t="shared" si="8"/>
        <v>17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9</v>
      </c>
      <c r="F13" s="24">
        <f t="shared" si="1"/>
        <v>100</v>
      </c>
      <c r="G13" s="25">
        <f t="shared" si="6"/>
        <v>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9</v>
      </c>
      <c r="P13" s="26">
        <f t="shared" si="5"/>
        <v>100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7</v>
      </c>
      <c r="F15" s="24">
        <f t="shared" si="1"/>
        <v>100</v>
      </c>
      <c r="G15" s="25">
        <f t="shared" si="6"/>
        <v>7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7</v>
      </c>
      <c r="P15" s="26">
        <f t="shared" si="5"/>
        <v>100</v>
      </c>
      <c r="Q15" s="25">
        <f t="shared" si="8"/>
        <v>7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6.25</v>
      </c>
      <c r="E16" s="23">
        <v>15</v>
      </c>
      <c r="F16" s="24">
        <f t="shared" si="1"/>
        <v>93.75</v>
      </c>
      <c r="G16" s="25">
        <f t="shared" si="6"/>
        <v>16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6.25</v>
      </c>
      <c r="O16" s="23">
        <v>15</v>
      </c>
      <c r="P16" s="26">
        <f t="shared" si="5"/>
        <v>93.75</v>
      </c>
      <c r="Q16" s="25">
        <f t="shared" si="8"/>
        <v>16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13.333333333333334</v>
      </c>
      <c r="E17" s="29">
        <v>13</v>
      </c>
      <c r="F17" s="30">
        <f t="shared" si="1"/>
        <v>86.66666666666667</v>
      </c>
      <c r="G17" s="31">
        <f>E17+C17</f>
        <v>15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2</v>
      </c>
      <c r="N17" s="30">
        <f t="shared" si="4"/>
        <v>13.333333333333334</v>
      </c>
      <c r="O17" s="29">
        <v>13</v>
      </c>
      <c r="P17" s="32">
        <f t="shared" si="5"/>
        <v>86.66666666666667</v>
      </c>
      <c r="Q17" s="31">
        <f>O17+M17</f>
        <v>15</v>
      </c>
    </row>
    <row r="18" spans="1:17" s="39" customFormat="1" ht="15" customHeight="1">
      <c r="A18" s="33"/>
      <c r="B18" s="34" t="s">
        <v>21</v>
      </c>
      <c r="C18" s="35">
        <f>SUM(C5:C17)</f>
        <v>949</v>
      </c>
      <c r="D18" s="36">
        <f t="shared" si="0"/>
        <v>61.14690721649485</v>
      </c>
      <c r="E18" s="35">
        <f>SUM(E5:E17)</f>
        <v>603</v>
      </c>
      <c r="F18" s="36">
        <f t="shared" si="1"/>
        <v>38.853092783505154</v>
      </c>
      <c r="G18" s="37">
        <f>E18+C18</f>
        <v>1552</v>
      </c>
      <c r="H18" s="35">
        <f>SUM(H5:H17)</f>
        <v>79</v>
      </c>
      <c r="I18" s="36">
        <f t="shared" si="2"/>
        <v>51.973684210526315</v>
      </c>
      <c r="J18" s="35">
        <f>SUM(J5:J17)</f>
        <v>73</v>
      </c>
      <c r="K18" s="36">
        <f t="shared" si="3"/>
        <v>48.026315789473685</v>
      </c>
      <c r="L18" s="37">
        <f>J18+H18</f>
        <v>152</v>
      </c>
      <c r="M18" s="35">
        <f>SUM(M5:M17)</f>
        <v>1028</v>
      </c>
      <c r="N18" s="36">
        <f t="shared" si="4"/>
        <v>60.328638497652584</v>
      </c>
      <c r="O18" s="35">
        <f>SUM(O5:O17)</f>
        <v>676</v>
      </c>
      <c r="P18" s="38">
        <f t="shared" si="5"/>
        <v>39.671361502347416</v>
      </c>
      <c r="Q18" s="37">
        <f>O18+M18</f>
        <v>1704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16.12.2009&amp;RGera</oddHeader>
    <oddFooter>&amp;R&amp;10Tabelle 51.2 mw</oddFooter>
  </headerFooter>
  <legacyDrawing r:id="rId2"/>
  <oleObjects>
    <oleObject progId="Word.Document.8" shapeId="163425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0.125" defaultRowHeight="14.25"/>
  <cols>
    <col min="1" max="1" width="1.12109375" style="48" customWidth="1"/>
    <col min="2" max="2" width="23.125" style="48" customWidth="1"/>
    <col min="3" max="3" width="7.50390625" style="49" customWidth="1"/>
    <col min="4" max="4" width="5.50390625" style="49" customWidth="1"/>
    <col min="5" max="5" width="7.50390625" style="50" customWidth="1"/>
    <col min="6" max="6" width="5.50390625" style="50" customWidth="1"/>
    <col min="7" max="7" width="7.50390625" style="50" customWidth="1"/>
    <col min="8" max="8" width="7.50390625" style="49" customWidth="1"/>
    <col min="9" max="9" width="5.50390625" style="49" customWidth="1"/>
    <col min="10" max="10" width="7.50390625" style="50" customWidth="1"/>
    <col min="11" max="11" width="5.50390625" style="50" customWidth="1"/>
    <col min="12" max="12" width="7.50390625" style="50" customWidth="1"/>
    <col min="13" max="13" width="7.50390625" style="51" customWidth="1"/>
    <col min="14" max="14" width="5.50390625" style="51" customWidth="1"/>
    <col min="15" max="15" width="7.50390625" style="50" customWidth="1"/>
    <col min="16" max="16" width="5.50390625" style="10" customWidth="1"/>
    <col min="17" max="17" width="7.50390625" style="10" customWidth="1"/>
    <col min="18" max="16384" width="10.12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704</v>
      </c>
      <c r="D5" s="24">
        <f aca="true" t="shared" si="0" ref="D5:D18">IF(C5+E5&lt;&gt;0,100*(C5/(C5+E5)),".")</f>
        <v>58.27814569536424</v>
      </c>
      <c r="E5" s="23">
        <v>504</v>
      </c>
      <c r="F5" s="24">
        <f aca="true" t="shared" si="1" ref="F5:F18">IF(E5+C5&lt;&gt;0,100*(E5/(E5+C5)),".")</f>
        <v>41.72185430463576</v>
      </c>
      <c r="G5" s="25">
        <f>E5+C5</f>
        <v>1208</v>
      </c>
      <c r="H5" s="23">
        <v>57</v>
      </c>
      <c r="I5" s="24">
        <f aca="true" t="shared" si="2" ref="I5:I18">IF(H5+J5&lt;&gt;0,100*(H5/(H5+J5)),".")</f>
        <v>54.285714285714285</v>
      </c>
      <c r="J5" s="23">
        <v>48</v>
      </c>
      <c r="K5" s="24">
        <f aca="true" t="shared" si="3" ref="K5:K18">IF(J5+H5&lt;&gt;0,100*(J5/(J5+H5)),".")</f>
        <v>45.714285714285715</v>
      </c>
      <c r="L5" s="25">
        <f>J5+H5</f>
        <v>105</v>
      </c>
      <c r="M5" s="23">
        <v>761</v>
      </c>
      <c r="N5" s="24">
        <f aca="true" t="shared" si="4" ref="N5:N18">IF(M5+O5&lt;&gt;0,100*(M5/(M5+O5)),".")</f>
        <v>57.95887281035797</v>
      </c>
      <c r="O5" s="23">
        <v>552</v>
      </c>
      <c r="P5" s="26">
        <f aca="true" t="shared" si="5" ref="P5:P18">IF(O5+M5&lt;&gt;0,100*(O5/(O5+M5)),".")</f>
        <v>42.04112718964204</v>
      </c>
      <c r="Q5" s="25">
        <f>O5+M5</f>
        <v>1313</v>
      </c>
    </row>
    <row r="6" spans="1:17" ht="15" customHeight="1">
      <c r="A6" s="21"/>
      <c r="B6" s="22" t="s">
        <v>9</v>
      </c>
      <c r="C6" s="23">
        <v>318</v>
      </c>
      <c r="D6" s="24">
        <f t="shared" si="0"/>
        <v>81.95876288659794</v>
      </c>
      <c r="E6" s="23">
        <v>70</v>
      </c>
      <c r="F6" s="24">
        <f t="shared" si="1"/>
        <v>18.04123711340206</v>
      </c>
      <c r="G6" s="25">
        <f aca="true" t="shared" si="6" ref="G6:G16">E6+C6</f>
        <v>388</v>
      </c>
      <c r="H6" s="23">
        <v>1</v>
      </c>
      <c r="I6" s="24">
        <f t="shared" si="2"/>
        <v>100</v>
      </c>
      <c r="J6" s="23">
        <v>0</v>
      </c>
      <c r="K6" s="24">
        <f t="shared" si="3"/>
        <v>0</v>
      </c>
      <c r="L6" s="25">
        <f aca="true" t="shared" si="7" ref="L6:L16">J6+H6</f>
        <v>1</v>
      </c>
      <c r="M6" s="23">
        <v>319</v>
      </c>
      <c r="N6" s="24">
        <f t="shared" si="4"/>
        <v>82.0051413881748</v>
      </c>
      <c r="O6" s="23">
        <v>70</v>
      </c>
      <c r="P6" s="26">
        <f t="shared" si="5"/>
        <v>17.994858611825194</v>
      </c>
      <c r="Q6" s="25">
        <f aca="true" t="shared" si="8" ref="Q6:Q16">O6+M6</f>
        <v>389</v>
      </c>
    </row>
    <row r="7" spans="1:17" ht="15" customHeight="1">
      <c r="A7" s="21"/>
      <c r="B7" s="22" t="s">
        <v>10</v>
      </c>
      <c r="C7" s="23">
        <v>25</v>
      </c>
      <c r="D7" s="24">
        <f t="shared" si="0"/>
        <v>59.523809523809526</v>
      </c>
      <c r="E7" s="23">
        <v>17</v>
      </c>
      <c r="F7" s="24">
        <f t="shared" si="1"/>
        <v>40.476190476190474</v>
      </c>
      <c r="G7" s="25">
        <f t="shared" si="6"/>
        <v>42</v>
      </c>
      <c r="H7" s="23">
        <v>3</v>
      </c>
      <c r="I7" s="24">
        <f t="shared" si="2"/>
        <v>25</v>
      </c>
      <c r="J7" s="23">
        <v>9</v>
      </c>
      <c r="K7" s="24">
        <f t="shared" si="3"/>
        <v>75</v>
      </c>
      <c r="L7" s="25">
        <f t="shared" si="7"/>
        <v>12</v>
      </c>
      <c r="M7" s="23">
        <v>28</v>
      </c>
      <c r="N7" s="24">
        <f t="shared" si="4"/>
        <v>51.85185185185185</v>
      </c>
      <c r="O7" s="23">
        <v>26</v>
      </c>
      <c r="P7" s="26">
        <f t="shared" si="5"/>
        <v>48.148148148148145</v>
      </c>
      <c r="Q7" s="25">
        <f t="shared" si="8"/>
        <v>54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1</v>
      </c>
      <c r="F8" s="24">
        <f t="shared" si="1"/>
        <v>100</v>
      </c>
      <c r="G8" s="25">
        <f t="shared" si="6"/>
        <v>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1</v>
      </c>
      <c r="P8" s="26">
        <f t="shared" si="5"/>
        <v>100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48</v>
      </c>
      <c r="D9" s="24">
        <f t="shared" si="0"/>
        <v>71.64179104477611</v>
      </c>
      <c r="E9" s="23">
        <v>19</v>
      </c>
      <c r="F9" s="24">
        <f t="shared" si="1"/>
        <v>28.35820895522388</v>
      </c>
      <c r="G9" s="25">
        <f t="shared" si="6"/>
        <v>67</v>
      </c>
      <c r="H9" s="23">
        <v>9</v>
      </c>
      <c r="I9" s="24">
        <f t="shared" si="2"/>
        <v>75</v>
      </c>
      <c r="J9" s="23">
        <v>3</v>
      </c>
      <c r="K9" s="24">
        <f t="shared" si="3"/>
        <v>25</v>
      </c>
      <c r="L9" s="25">
        <f t="shared" si="7"/>
        <v>12</v>
      </c>
      <c r="M9" s="23">
        <v>57</v>
      </c>
      <c r="N9" s="24">
        <f t="shared" si="4"/>
        <v>72.15189873417721</v>
      </c>
      <c r="O9" s="23">
        <v>22</v>
      </c>
      <c r="P9" s="26">
        <f t="shared" si="5"/>
        <v>27.848101265822784</v>
      </c>
      <c r="Q9" s="25">
        <f t="shared" si="8"/>
        <v>79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4.545454545454546</v>
      </c>
      <c r="E10" s="23">
        <v>21</v>
      </c>
      <c r="F10" s="24">
        <f t="shared" si="1"/>
        <v>95.45454545454545</v>
      </c>
      <c r="G10" s="25">
        <f t="shared" si="6"/>
        <v>22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4.545454545454546</v>
      </c>
      <c r="O10" s="23">
        <v>21</v>
      </c>
      <c r="P10" s="26">
        <f t="shared" si="5"/>
        <v>95.45454545454545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18</v>
      </c>
      <c r="F13" s="24">
        <f t="shared" si="1"/>
        <v>100</v>
      </c>
      <c r="G13" s="25">
        <f t="shared" si="6"/>
        <v>18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0</v>
      </c>
      <c r="N13" s="24">
        <f t="shared" si="4"/>
        <v>0</v>
      </c>
      <c r="O13" s="23">
        <v>19</v>
      </c>
      <c r="P13" s="26">
        <f t="shared" si="5"/>
        <v>100</v>
      </c>
      <c r="Q13" s="25">
        <f t="shared" si="8"/>
        <v>19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22</v>
      </c>
      <c r="F15" s="24">
        <f t="shared" si="1"/>
        <v>100</v>
      </c>
      <c r="G15" s="25">
        <f t="shared" si="6"/>
        <v>22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22</v>
      </c>
      <c r="P15" s="26">
        <f t="shared" si="5"/>
        <v>100</v>
      </c>
      <c r="Q15" s="25">
        <f t="shared" si="8"/>
        <v>22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7.6923076923076925</v>
      </c>
      <c r="E16" s="23">
        <v>12</v>
      </c>
      <c r="F16" s="24">
        <f t="shared" si="1"/>
        <v>92.3076923076923</v>
      </c>
      <c r="G16" s="25">
        <f t="shared" si="6"/>
        <v>13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7.6923076923076925</v>
      </c>
      <c r="O16" s="23">
        <v>12</v>
      </c>
      <c r="P16" s="26">
        <f t="shared" si="5"/>
        <v>92.3076923076923</v>
      </c>
      <c r="Q16" s="25">
        <f t="shared" si="8"/>
        <v>13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10</v>
      </c>
      <c r="E17" s="29">
        <v>9</v>
      </c>
      <c r="F17" s="30">
        <f t="shared" si="1"/>
        <v>90</v>
      </c>
      <c r="G17" s="31">
        <f>E17+C17</f>
        <v>10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1</v>
      </c>
      <c r="N17" s="30">
        <f t="shared" si="4"/>
        <v>10</v>
      </c>
      <c r="O17" s="29">
        <v>9</v>
      </c>
      <c r="P17" s="32">
        <f t="shared" si="5"/>
        <v>90</v>
      </c>
      <c r="Q17" s="31">
        <f>O17+M17</f>
        <v>10</v>
      </c>
    </row>
    <row r="18" spans="1:17" s="39" customFormat="1" ht="15" customHeight="1">
      <c r="A18" s="33"/>
      <c r="B18" s="34" t="s">
        <v>21</v>
      </c>
      <c r="C18" s="35">
        <f>SUM(C5:C17)</f>
        <v>1098</v>
      </c>
      <c r="D18" s="36">
        <f t="shared" si="0"/>
        <v>61.1699164345404</v>
      </c>
      <c r="E18" s="35">
        <f>SUM(E5:E17)</f>
        <v>697</v>
      </c>
      <c r="F18" s="36">
        <f t="shared" si="1"/>
        <v>38.83008356545961</v>
      </c>
      <c r="G18" s="37">
        <f>E18+C18</f>
        <v>1795</v>
      </c>
      <c r="H18" s="35">
        <f>SUM(H5:H17)</f>
        <v>70</v>
      </c>
      <c r="I18" s="36">
        <f t="shared" si="2"/>
        <v>53.43511450381679</v>
      </c>
      <c r="J18" s="35">
        <f>SUM(J5:J17)</f>
        <v>61</v>
      </c>
      <c r="K18" s="36">
        <f t="shared" si="3"/>
        <v>46.56488549618321</v>
      </c>
      <c r="L18" s="37">
        <f>J18+H18</f>
        <v>131</v>
      </c>
      <c r="M18" s="35">
        <f>SUM(M5:M17)</f>
        <v>1168</v>
      </c>
      <c r="N18" s="36">
        <f t="shared" si="4"/>
        <v>60.64382139148494</v>
      </c>
      <c r="O18" s="35">
        <f>SUM(O5:O17)</f>
        <v>758</v>
      </c>
      <c r="P18" s="38">
        <f t="shared" si="5"/>
        <v>39.35617860851506</v>
      </c>
      <c r="Q18" s="37">
        <f>O18+M18</f>
        <v>1926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16.12.2009&amp;RGotha</oddHeader>
    <oddFooter>&amp;R&amp;10Tabelle 51.2 mw</oddFooter>
  </headerFooter>
  <legacyDrawing r:id="rId2"/>
  <oleObjects>
    <oleObject progId="Word.Document.8" shapeId="1634250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0.125" defaultRowHeight="14.25"/>
  <cols>
    <col min="1" max="1" width="1.12109375" style="48" customWidth="1"/>
    <col min="2" max="2" width="23.125" style="48" customWidth="1"/>
    <col min="3" max="3" width="7.50390625" style="49" customWidth="1"/>
    <col min="4" max="4" width="5.50390625" style="49" customWidth="1"/>
    <col min="5" max="5" width="7.50390625" style="50" customWidth="1"/>
    <col min="6" max="6" width="5.50390625" style="50" customWidth="1"/>
    <col min="7" max="7" width="7.50390625" style="50" customWidth="1"/>
    <col min="8" max="8" width="7.50390625" style="49" customWidth="1"/>
    <col min="9" max="9" width="5.50390625" style="49" customWidth="1"/>
    <col min="10" max="10" width="7.50390625" style="50" customWidth="1"/>
    <col min="11" max="11" width="5.50390625" style="50" customWidth="1"/>
    <col min="12" max="12" width="7.50390625" style="50" customWidth="1"/>
    <col min="13" max="13" width="7.50390625" style="51" customWidth="1"/>
    <col min="14" max="14" width="5.50390625" style="51" customWidth="1"/>
    <col min="15" max="15" width="7.50390625" style="50" customWidth="1"/>
    <col min="16" max="16" width="5.50390625" style="10" customWidth="1"/>
    <col min="17" max="17" width="7.50390625" style="10" customWidth="1"/>
    <col min="18" max="16384" width="10.12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724</v>
      </c>
      <c r="D5" s="24">
        <f aca="true" t="shared" si="0" ref="D5:D18">IF(C5+E5&lt;&gt;0,100*(C5/(C5+E5)),".")</f>
        <v>59.247135842880525</v>
      </c>
      <c r="E5" s="23">
        <v>498</v>
      </c>
      <c r="F5" s="24">
        <f aca="true" t="shared" si="1" ref="F5:F18">IF(E5+C5&lt;&gt;0,100*(E5/(E5+C5)),".")</f>
        <v>40.752864157119475</v>
      </c>
      <c r="G5" s="25">
        <f>E5+C5</f>
        <v>1222</v>
      </c>
      <c r="H5" s="23">
        <v>55</v>
      </c>
      <c r="I5" s="24">
        <f aca="true" t="shared" si="2" ref="I5:I18">IF(H5+J5&lt;&gt;0,100*(H5/(H5+J5)),".")</f>
        <v>56.70103092783505</v>
      </c>
      <c r="J5" s="23">
        <v>42</v>
      </c>
      <c r="K5" s="24">
        <f aca="true" t="shared" si="3" ref="K5:K18">IF(J5+H5&lt;&gt;0,100*(J5/(J5+H5)),".")</f>
        <v>43.29896907216495</v>
      </c>
      <c r="L5" s="25">
        <f>J5+H5</f>
        <v>97</v>
      </c>
      <c r="M5" s="23">
        <v>779</v>
      </c>
      <c r="N5" s="24">
        <f aca="true" t="shared" si="4" ref="N5:N18">IF(M5+O5&lt;&gt;0,100*(M5/(M5+O5)),".")</f>
        <v>59.05989385898408</v>
      </c>
      <c r="O5" s="23">
        <v>540</v>
      </c>
      <c r="P5" s="26">
        <f aca="true" t="shared" si="5" ref="P5:P18">IF(O5+M5&lt;&gt;0,100*(O5/(O5+M5)),".")</f>
        <v>40.94010614101592</v>
      </c>
      <c r="Q5" s="25">
        <f>O5+M5</f>
        <v>1319</v>
      </c>
    </row>
    <row r="6" spans="1:17" ht="15" customHeight="1">
      <c r="A6" s="21"/>
      <c r="B6" s="22" t="s">
        <v>9</v>
      </c>
      <c r="C6" s="23">
        <v>288</v>
      </c>
      <c r="D6" s="24">
        <f t="shared" si="0"/>
        <v>74.8051948051948</v>
      </c>
      <c r="E6" s="23">
        <v>97</v>
      </c>
      <c r="F6" s="24">
        <f t="shared" si="1"/>
        <v>25.19480519480519</v>
      </c>
      <c r="G6" s="25">
        <f aca="true" t="shared" si="6" ref="G6:G16">E6+C6</f>
        <v>385</v>
      </c>
      <c r="H6" s="23">
        <v>28</v>
      </c>
      <c r="I6" s="24">
        <f t="shared" si="2"/>
        <v>68.29268292682927</v>
      </c>
      <c r="J6" s="23">
        <v>13</v>
      </c>
      <c r="K6" s="24">
        <f t="shared" si="3"/>
        <v>31.70731707317073</v>
      </c>
      <c r="L6" s="25">
        <f aca="true" t="shared" si="7" ref="L6:L16">J6+H6</f>
        <v>41</v>
      </c>
      <c r="M6" s="23">
        <v>316</v>
      </c>
      <c r="N6" s="24">
        <f t="shared" si="4"/>
        <v>74.17840375586854</v>
      </c>
      <c r="O6" s="23">
        <v>110</v>
      </c>
      <c r="P6" s="26">
        <f t="shared" si="5"/>
        <v>25.821596244131456</v>
      </c>
      <c r="Q6" s="25">
        <f aca="true" t="shared" si="8" ref="Q6:Q16">O6+M6</f>
        <v>426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33.33333333333333</v>
      </c>
      <c r="E7" s="23">
        <v>34</v>
      </c>
      <c r="F7" s="24">
        <f t="shared" si="1"/>
        <v>66.66666666666666</v>
      </c>
      <c r="G7" s="25">
        <f t="shared" si="6"/>
        <v>51</v>
      </c>
      <c r="H7" s="23">
        <v>3</v>
      </c>
      <c r="I7" s="24">
        <f t="shared" si="2"/>
        <v>37.5</v>
      </c>
      <c r="J7" s="23">
        <v>5</v>
      </c>
      <c r="K7" s="24">
        <f t="shared" si="3"/>
        <v>62.5</v>
      </c>
      <c r="L7" s="25">
        <f t="shared" si="7"/>
        <v>8</v>
      </c>
      <c r="M7" s="23">
        <v>20</v>
      </c>
      <c r="N7" s="24">
        <f t="shared" si="4"/>
        <v>33.89830508474576</v>
      </c>
      <c r="O7" s="23">
        <v>39</v>
      </c>
      <c r="P7" s="26">
        <f t="shared" si="5"/>
        <v>66.10169491525424</v>
      </c>
      <c r="Q7" s="25">
        <f t="shared" si="8"/>
        <v>59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48</v>
      </c>
      <c r="D9" s="24">
        <f t="shared" si="0"/>
        <v>60</v>
      </c>
      <c r="E9" s="23">
        <v>32</v>
      </c>
      <c r="F9" s="24">
        <f t="shared" si="1"/>
        <v>40</v>
      </c>
      <c r="G9" s="25">
        <f t="shared" si="6"/>
        <v>80</v>
      </c>
      <c r="H9" s="23">
        <v>9</v>
      </c>
      <c r="I9" s="24">
        <f t="shared" si="2"/>
        <v>75</v>
      </c>
      <c r="J9" s="23">
        <v>3</v>
      </c>
      <c r="K9" s="24">
        <f t="shared" si="3"/>
        <v>25</v>
      </c>
      <c r="L9" s="25">
        <f t="shared" si="7"/>
        <v>12</v>
      </c>
      <c r="M9" s="23">
        <v>57</v>
      </c>
      <c r="N9" s="24">
        <f t="shared" si="4"/>
        <v>61.95652173913043</v>
      </c>
      <c r="O9" s="23">
        <v>35</v>
      </c>
      <c r="P9" s="26">
        <f t="shared" si="5"/>
        <v>38.04347826086957</v>
      </c>
      <c r="Q9" s="25">
        <f t="shared" si="8"/>
        <v>92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</v>
      </c>
      <c r="E10" s="23">
        <v>19</v>
      </c>
      <c r="F10" s="24">
        <f t="shared" si="1"/>
        <v>95</v>
      </c>
      <c r="G10" s="25">
        <f t="shared" si="6"/>
        <v>20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1</v>
      </c>
      <c r="N10" s="24">
        <f t="shared" si="4"/>
        <v>4.545454545454546</v>
      </c>
      <c r="O10" s="23">
        <v>21</v>
      </c>
      <c r="P10" s="26">
        <f t="shared" si="5"/>
        <v>95.45454545454545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>
        <f t="shared" si="2"/>
        <v>0</v>
      </c>
      <c r="J12" s="23">
        <v>1</v>
      </c>
      <c r="K12" s="24">
        <f t="shared" si="3"/>
        <v>100</v>
      </c>
      <c r="L12" s="25">
        <f t="shared" si="7"/>
        <v>1</v>
      </c>
      <c r="M12" s="23">
        <v>0</v>
      </c>
      <c r="N12" s="24">
        <f t="shared" si="4"/>
        <v>0</v>
      </c>
      <c r="O12" s="23">
        <v>1</v>
      </c>
      <c r="P12" s="26">
        <f t="shared" si="5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15.789473684210526</v>
      </c>
      <c r="E13" s="23">
        <v>16</v>
      </c>
      <c r="F13" s="24">
        <f t="shared" si="1"/>
        <v>84.21052631578947</v>
      </c>
      <c r="G13" s="25">
        <f t="shared" si="6"/>
        <v>19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3</v>
      </c>
      <c r="N13" s="24">
        <f t="shared" si="4"/>
        <v>15</v>
      </c>
      <c r="O13" s="23">
        <v>17</v>
      </c>
      <c r="P13" s="26">
        <f t="shared" si="5"/>
        <v>85</v>
      </c>
      <c r="Q13" s="25">
        <f t="shared" si="8"/>
        <v>20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23</v>
      </c>
      <c r="F15" s="24">
        <f t="shared" si="1"/>
        <v>100</v>
      </c>
      <c r="G15" s="25">
        <f t="shared" si="6"/>
        <v>23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23</v>
      </c>
      <c r="P15" s="26">
        <f t="shared" si="5"/>
        <v>100</v>
      </c>
      <c r="Q15" s="25">
        <f t="shared" si="8"/>
        <v>23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23.076923076923077</v>
      </c>
      <c r="E16" s="23">
        <v>10</v>
      </c>
      <c r="F16" s="24">
        <f t="shared" si="1"/>
        <v>76.92307692307693</v>
      </c>
      <c r="G16" s="25">
        <f t="shared" si="6"/>
        <v>13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23.076923076923077</v>
      </c>
      <c r="O16" s="23">
        <v>10</v>
      </c>
      <c r="P16" s="26">
        <f t="shared" si="5"/>
        <v>76.92307692307693</v>
      </c>
      <c r="Q16" s="25">
        <f t="shared" si="8"/>
        <v>13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21.428571428571427</v>
      </c>
      <c r="E17" s="29">
        <v>11</v>
      </c>
      <c r="F17" s="30">
        <f t="shared" si="1"/>
        <v>78.57142857142857</v>
      </c>
      <c r="G17" s="31">
        <f>E17+C17</f>
        <v>14</v>
      </c>
      <c r="H17" s="29">
        <v>1</v>
      </c>
      <c r="I17" s="30">
        <f t="shared" si="2"/>
        <v>100</v>
      </c>
      <c r="J17" s="29">
        <v>0</v>
      </c>
      <c r="K17" s="30">
        <f t="shared" si="3"/>
        <v>0</v>
      </c>
      <c r="L17" s="31">
        <f>J17+H17</f>
        <v>1</v>
      </c>
      <c r="M17" s="29">
        <v>4</v>
      </c>
      <c r="N17" s="30">
        <f t="shared" si="4"/>
        <v>26.666666666666668</v>
      </c>
      <c r="O17" s="29">
        <v>11</v>
      </c>
      <c r="P17" s="32">
        <f t="shared" si="5"/>
        <v>73.33333333333333</v>
      </c>
      <c r="Q17" s="31">
        <f>O17+M17</f>
        <v>15</v>
      </c>
    </row>
    <row r="18" spans="1:17" s="39" customFormat="1" ht="15" customHeight="1">
      <c r="A18" s="33"/>
      <c r="B18" s="34" t="s">
        <v>21</v>
      </c>
      <c r="C18" s="35">
        <f>SUM(C5:C17)</f>
        <v>1087</v>
      </c>
      <c r="D18" s="36">
        <f t="shared" si="0"/>
        <v>59.46389496717725</v>
      </c>
      <c r="E18" s="35">
        <f>SUM(E5:E17)</f>
        <v>741</v>
      </c>
      <c r="F18" s="36">
        <f t="shared" si="1"/>
        <v>40.53610503282275</v>
      </c>
      <c r="G18" s="37">
        <f>E18+C18</f>
        <v>1828</v>
      </c>
      <c r="H18" s="35">
        <f>SUM(H5:H17)</f>
        <v>96</v>
      </c>
      <c r="I18" s="36">
        <f t="shared" si="2"/>
        <v>58.895705521472394</v>
      </c>
      <c r="J18" s="35">
        <f>SUM(J5:J17)</f>
        <v>67</v>
      </c>
      <c r="K18" s="36">
        <f t="shared" si="3"/>
        <v>41.104294478527606</v>
      </c>
      <c r="L18" s="37">
        <f>J18+H18</f>
        <v>163</v>
      </c>
      <c r="M18" s="35">
        <f>SUM(M5:M17)</f>
        <v>1183</v>
      </c>
      <c r="N18" s="36">
        <f t="shared" si="4"/>
        <v>59.41737820190859</v>
      </c>
      <c r="O18" s="35">
        <f>SUM(O5:O17)</f>
        <v>808</v>
      </c>
      <c r="P18" s="38">
        <f t="shared" si="5"/>
        <v>40.58262179809141</v>
      </c>
      <c r="Q18" s="37">
        <f>O18+M18</f>
        <v>1991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16.12.2009&amp;RJena</oddHeader>
    <oddFooter>&amp;R&amp;10Tabelle 51.2 mw</oddFooter>
  </headerFooter>
  <legacyDrawing r:id="rId2"/>
  <oleObjects>
    <oleObject progId="Word.Document.8" shapeId="1634250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0.125" defaultRowHeight="14.25"/>
  <cols>
    <col min="1" max="1" width="1.12109375" style="48" customWidth="1"/>
    <col min="2" max="2" width="23.125" style="48" customWidth="1"/>
    <col min="3" max="3" width="7.50390625" style="49" customWidth="1"/>
    <col min="4" max="4" width="5.50390625" style="49" customWidth="1"/>
    <col min="5" max="5" width="7.50390625" style="50" customWidth="1"/>
    <col min="6" max="6" width="5.50390625" style="50" customWidth="1"/>
    <col min="7" max="7" width="7.50390625" style="50" customWidth="1"/>
    <col min="8" max="8" width="7.50390625" style="49" customWidth="1"/>
    <col min="9" max="9" width="5.50390625" style="49" customWidth="1"/>
    <col min="10" max="10" width="7.50390625" style="50" customWidth="1"/>
    <col min="11" max="11" width="5.50390625" style="50" customWidth="1"/>
    <col min="12" max="12" width="7.50390625" style="50" customWidth="1"/>
    <col min="13" max="13" width="7.50390625" style="51" customWidth="1"/>
    <col min="14" max="14" width="5.50390625" style="51" customWidth="1"/>
    <col min="15" max="15" width="7.50390625" style="50" customWidth="1"/>
    <col min="16" max="16" width="5.50390625" style="10" customWidth="1"/>
    <col min="17" max="17" width="7.50390625" style="10" customWidth="1"/>
    <col min="18" max="16384" width="10.12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538</v>
      </c>
      <c r="D5" s="24">
        <f aca="true" t="shared" si="0" ref="D5:D18">IF(C5+E5&lt;&gt;0,100*(C5/(C5+E5)),".")</f>
        <v>64.5083932853717</v>
      </c>
      <c r="E5" s="23">
        <v>296</v>
      </c>
      <c r="F5" s="24">
        <f aca="true" t="shared" si="1" ref="F5:F18">IF(E5+C5&lt;&gt;0,100*(E5/(E5+C5)),".")</f>
        <v>35.4916067146283</v>
      </c>
      <c r="G5" s="25">
        <f>E5+C5</f>
        <v>834</v>
      </c>
      <c r="H5" s="23">
        <v>65</v>
      </c>
      <c r="I5" s="24">
        <f aca="true" t="shared" si="2" ref="I5:I18">IF(H5+J5&lt;&gt;0,100*(H5/(H5+J5)),".")</f>
        <v>63.10679611650486</v>
      </c>
      <c r="J5" s="23">
        <v>38</v>
      </c>
      <c r="K5" s="24">
        <f aca="true" t="shared" si="3" ref="K5:K18">IF(J5+H5&lt;&gt;0,100*(J5/(J5+H5)),".")</f>
        <v>36.89320388349515</v>
      </c>
      <c r="L5" s="25">
        <f>J5+H5</f>
        <v>103</v>
      </c>
      <c r="M5" s="23">
        <v>603</v>
      </c>
      <c r="N5" s="24">
        <f aca="true" t="shared" si="4" ref="N5:N18">IF(M5+O5&lt;&gt;0,100*(M5/(M5+O5)),".")</f>
        <v>64.35432230522946</v>
      </c>
      <c r="O5" s="23">
        <v>334</v>
      </c>
      <c r="P5" s="26">
        <f aca="true" t="shared" si="5" ref="P5:P18">IF(O5+M5&lt;&gt;0,100*(O5/(O5+M5)),".")</f>
        <v>35.64567769477055</v>
      </c>
      <c r="Q5" s="25">
        <f>O5+M5</f>
        <v>937</v>
      </c>
    </row>
    <row r="6" spans="1:17" ht="15" customHeight="1">
      <c r="A6" s="21"/>
      <c r="B6" s="22" t="s">
        <v>9</v>
      </c>
      <c r="C6" s="23">
        <v>325</v>
      </c>
      <c r="D6" s="24">
        <f t="shared" si="0"/>
        <v>77.93764988009593</v>
      </c>
      <c r="E6" s="23">
        <v>92</v>
      </c>
      <c r="F6" s="24">
        <f t="shared" si="1"/>
        <v>22.062350119904075</v>
      </c>
      <c r="G6" s="25">
        <f aca="true" t="shared" si="6" ref="G6:G16">E6+C6</f>
        <v>417</v>
      </c>
      <c r="H6" s="23">
        <v>4</v>
      </c>
      <c r="I6" s="24">
        <f t="shared" si="2"/>
        <v>57.14285714285714</v>
      </c>
      <c r="J6" s="23">
        <v>3</v>
      </c>
      <c r="K6" s="24">
        <f t="shared" si="3"/>
        <v>42.857142857142854</v>
      </c>
      <c r="L6" s="25">
        <f aca="true" t="shared" si="7" ref="L6:L16">J6+H6</f>
        <v>7</v>
      </c>
      <c r="M6" s="23">
        <v>329</v>
      </c>
      <c r="N6" s="24">
        <f t="shared" si="4"/>
        <v>77.59433962264151</v>
      </c>
      <c r="O6" s="23">
        <v>95</v>
      </c>
      <c r="P6" s="26">
        <f t="shared" si="5"/>
        <v>22.40566037735849</v>
      </c>
      <c r="Q6" s="25">
        <f aca="true" t="shared" si="8" ref="Q6:Q16">O6+M6</f>
        <v>424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45</v>
      </c>
      <c r="E7" s="23">
        <v>11</v>
      </c>
      <c r="F7" s="24">
        <f t="shared" si="1"/>
        <v>55.00000000000001</v>
      </c>
      <c r="G7" s="25">
        <f t="shared" si="6"/>
        <v>20</v>
      </c>
      <c r="H7" s="23">
        <v>9</v>
      </c>
      <c r="I7" s="24">
        <f t="shared" si="2"/>
        <v>60</v>
      </c>
      <c r="J7" s="23">
        <v>6</v>
      </c>
      <c r="K7" s="24">
        <f t="shared" si="3"/>
        <v>40</v>
      </c>
      <c r="L7" s="25">
        <f t="shared" si="7"/>
        <v>15</v>
      </c>
      <c r="M7" s="23">
        <v>18</v>
      </c>
      <c r="N7" s="24">
        <f t="shared" si="4"/>
        <v>51.42857142857142</v>
      </c>
      <c r="O7" s="23">
        <v>17</v>
      </c>
      <c r="P7" s="26">
        <f t="shared" si="5"/>
        <v>48.57142857142857</v>
      </c>
      <c r="Q7" s="25">
        <f t="shared" si="8"/>
        <v>35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38</v>
      </c>
      <c r="D9" s="24">
        <f t="shared" si="0"/>
        <v>76</v>
      </c>
      <c r="E9" s="23">
        <v>12</v>
      </c>
      <c r="F9" s="24">
        <f t="shared" si="1"/>
        <v>24</v>
      </c>
      <c r="G9" s="25">
        <f t="shared" si="6"/>
        <v>50</v>
      </c>
      <c r="H9" s="23">
        <v>7</v>
      </c>
      <c r="I9" s="24">
        <f t="shared" si="2"/>
        <v>70</v>
      </c>
      <c r="J9" s="23">
        <v>3</v>
      </c>
      <c r="K9" s="24">
        <f t="shared" si="3"/>
        <v>30</v>
      </c>
      <c r="L9" s="25">
        <f t="shared" si="7"/>
        <v>10</v>
      </c>
      <c r="M9" s="23">
        <v>45</v>
      </c>
      <c r="N9" s="24">
        <f t="shared" si="4"/>
        <v>75</v>
      </c>
      <c r="O9" s="23">
        <v>15</v>
      </c>
      <c r="P9" s="26">
        <f t="shared" si="5"/>
        <v>25</v>
      </c>
      <c r="Q9" s="25">
        <f t="shared" si="8"/>
        <v>60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6.521739130434782</v>
      </c>
      <c r="E10" s="23">
        <v>43</v>
      </c>
      <c r="F10" s="24">
        <f t="shared" si="1"/>
        <v>93.47826086956522</v>
      </c>
      <c r="G10" s="25">
        <f t="shared" si="6"/>
        <v>46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3</v>
      </c>
      <c r="N10" s="24">
        <f t="shared" si="4"/>
        <v>6.382978723404255</v>
      </c>
      <c r="O10" s="23">
        <v>44</v>
      </c>
      <c r="P10" s="26">
        <f t="shared" si="5"/>
        <v>93.61702127659575</v>
      </c>
      <c r="Q10" s="25">
        <f t="shared" si="8"/>
        <v>47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4.761904761904762</v>
      </c>
      <c r="E13" s="23">
        <v>20</v>
      </c>
      <c r="F13" s="24">
        <f t="shared" si="1"/>
        <v>95.23809523809523</v>
      </c>
      <c r="G13" s="25">
        <f t="shared" si="6"/>
        <v>21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1</v>
      </c>
      <c r="N13" s="24">
        <f t="shared" si="4"/>
        <v>4.545454545454546</v>
      </c>
      <c r="O13" s="23">
        <v>21</v>
      </c>
      <c r="P13" s="26">
        <f t="shared" si="5"/>
        <v>95.45454545454545</v>
      </c>
      <c r="Q13" s="25">
        <f t="shared" si="8"/>
        <v>22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6"/>
        <v>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2</v>
      </c>
      <c r="P14" s="26">
        <f t="shared" si="5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9</v>
      </c>
      <c r="F15" s="24">
        <f t="shared" si="1"/>
        <v>100</v>
      </c>
      <c r="G15" s="25">
        <f t="shared" si="6"/>
        <v>9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9</v>
      </c>
      <c r="P15" s="26">
        <f t="shared" si="5"/>
        <v>100</v>
      </c>
      <c r="Q15" s="25">
        <f t="shared" si="8"/>
        <v>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7</v>
      </c>
      <c r="F16" s="24">
        <f t="shared" si="1"/>
        <v>100</v>
      </c>
      <c r="G16" s="25">
        <f t="shared" si="6"/>
        <v>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7</v>
      </c>
      <c r="P16" s="26">
        <f t="shared" si="5"/>
        <v>100</v>
      </c>
      <c r="Q16" s="25">
        <f t="shared" si="8"/>
        <v>7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28.57142857142857</v>
      </c>
      <c r="E17" s="29">
        <v>5</v>
      </c>
      <c r="F17" s="30">
        <f t="shared" si="1"/>
        <v>71.42857142857143</v>
      </c>
      <c r="G17" s="31">
        <f>E17+C17</f>
        <v>7</v>
      </c>
      <c r="H17" s="29">
        <v>1</v>
      </c>
      <c r="I17" s="30">
        <f t="shared" si="2"/>
        <v>100</v>
      </c>
      <c r="J17" s="29">
        <v>0</v>
      </c>
      <c r="K17" s="30">
        <f t="shared" si="3"/>
        <v>0</v>
      </c>
      <c r="L17" s="31">
        <f>J17+H17</f>
        <v>1</v>
      </c>
      <c r="M17" s="29">
        <v>3</v>
      </c>
      <c r="N17" s="30">
        <f t="shared" si="4"/>
        <v>37.5</v>
      </c>
      <c r="O17" s="29">
        <v>5</v>
      </c>
      <c r="P17" s="32">
        <f t="shared" si="5"/>
        <v>62.5</v>
      </c>
      <c r="Q17" s="31">
        <f>O17+M17</f>
        <v>8</v>
      </c>
    </row>
    <row r="18" spans="1:17" s="39" customFormat="1" ht="15" customHeight="1">
      <c r="A18" s="33"/>
      <c r="B18" s="34" t="s">
        <v>21</v>
      </c>
      <c r="C18" s="35">
        <f>SUM(C5:C17)</f>
        <v>916</v>
      </c>
      <c r="D18" s="36">
        <f t="shared" si="0"/>
        <v>64.82661004954</v>
      </c>
      <c r="E18" s="35">
        <f>SUM(E5:E17)</f>
        <v>497</v>
      </c>
      <c r="F18" s="36">
        <f t="shared" si="1"/>
        <v>35.17338995046001</v>
      </c>
      <c r="G18" s="37">
        <f>E18+C18</f>
        <v>1413</v>
      </c>
      <c r="H18" s="35">
        <f>SUM(H5:H17)</f>
        <v>86</v>
      </c>
      <c r="I18" s="36">
        <f t="shared" si="2"/>
        <v>62.31884057971014</v>
      </c>
      <c r="J18" s="35">
        <f>SUM(J5:J17)</f>
        <v>52</v>
      </c>
      <c r="K18" s="36">
        <f t="shared" si="3"/>
        <v>37.68115942028986</v>
      </c>
      <c r="L18" s="37">
        <f>J18+H18</f>
        <v>138</v>
      </c>
      <c r="M18" s="35">
        <f>SUM(M5:M17)</f>
        <v>1002</v>
      </c>
      <c r="N18" s="36">
        <f t="shared" si="4"/>
        <v>64.60348162475822</v>
      </c>
      <c r="O18" s="35">
        <f>SUM(O5:O17)</f>
        <v>549</v>
      </c>
      <c r="P18" s="38">
        <f t="shared" si="5"/>
        <v>35.39651837524178</v>
      </c>
      <c r="Q18" s="37">
        <f>O18+M18</f>
        <v>1551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16.12.2009&amp;RNordhausen</oddHeader>
    <oddFooter>&amp;R&amp;10Tabelle 51.2 mw</oddFooter>
  </headerFooter>
  <legacyDrawing r:id="rId2"/>
  <oleObjects>
    <oleObject progId="Word.Document.8" shapeId="1634249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0.125" defaultRowHeight="14.25"/>
  <cols>
    <col min="1" max="1" width="1.12109375" style="48" customWidth="1"/>
    <col min="2" max="2" width="23.125" style="48" customWidth="1"/>
    <col min="3" max="3" width="7.50390625" style="49" customWidth="1"/>
    <col min="4" max="4" width="5.50390625" style="49" customWidth="1"/>
    <col min="5" max="5" width="7.50390625" style="50" customWidth="1"/>
    <col min="6" max="6" width="5.50390625" style="50" customWidth="1"/>
    <col min="7" max="7" width="7.50390625" style="50" customWidth="1"/>
    <col min="8" max="8" width="7.50390625" style="49" customWidth="1"/>
    <col min="9" max="9" width="5.50390625" style="49" customWidth="1"/>
    <col min="10" max="10" width="7.50390625" style="50" customWidth="1"/>
    <col min="11" max="11" width="5.50390625" style="50" customWidth="1"/>
    <col min="12" max="12" width="7.50390625" style="50" customWidth="1"/>
    <col min="13" max="13" width="7.50390625" style="51" customWidth="1"/>
    <col min="14" max="14" width="5.50390625" style="51" customWidth="1"/>
    <col min="15" max="15" width="7.50390625" style="50" customWidth="1"/>
    <col min="16" max="16" width="5.50390625" style="10" customWidth="1"/>
    <col min="17" max="17" width="7.50390625" style="10" customWidth="1"/>
    <col min="18" max="16384" width="10.12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793</v>
      </c>
      <c r="D5" s="24">
        <f aca="true" t="shared" si="0" ref="D5:D18">IF(C5+E5&lt;&gt;0,100*(C5/(C5+E5)),".")</f>
        <v>61.953125</v>
      </c>
      <c r="E5" s="23">
        <v>487</v>
      </c>
      <c r="F5" s="24">
        <f aca="true" t="shared" si="1" ref="F5:F18">IF(E5+C5&lt;&gt;0,100*(E5/(E5+C5)),".")</f>
        <v>38.046875</v>
      </c>
      <c r="G5" s="25">
        <f>E5+C5</f>
        <v>1280</v>
      </c>
      <c r="H5" s="23">
        <v>139</v>
      </c>
      <c r="I5" s="24">
        <f aca="true" t="shared" si="2" ref="I5:I18">IF(H5+J5&lt;&gt;0,100*(H5/(H5+J5)),".")</f>
        <v>62.05357142857143</v>
      </c>
      <c r="J5" s="23">
        <v>85</v>
      </c>
      <c r="K5" s="24">
        <f aca="true" t="shared" si="3" ref="K5:K18">IF(J5+H5&lt;&gt;0,100*(J5/(J5+H5)),".")</f>
        <v>37.94642857142857</v>
      </c>
      <c r="L5" s="25">
        <f>J5+H5</f>
        <v>224</v>
      </c>
      <c r="M5" s="23">
        <v>932</v>
      </c>
      <c r="N5" s="24">
        <f aca="true" t="shared" si="4" ref="N5:N18">IF(M5+O5&lt;&gt;0,100*(M5/(M5+O5)),".")</f>
        <v>61.96808510638297</v>
      </c>
      <c r="O5" s="23">
        <v>572</v>
      </c>
      <c r="P5" s="26">
        <f aca="true" t="shared" si="5" ref="P5:P18">IF(O5+M5&lt;&gt;0,100*(O5/(O5+M5)),".")</f>
        <v>38.03191489361702</v>
      </c>
      <c r="Q5" s="25">
        <f>O5+M5</f>
        <v>1504</v>
      </c>
    </row>
    <row r="6" spans="1:17" ht="15" customHeight="1">
      <c r="A6" s="21"/>
      <c r="B6" s="22" t="s">
        <v>9</v>
      </c>
      <c r="C6" s="23">
        <v>450</v>
      </c>
      <c r="D6" s="24">
        <f t="shared" si="0"/>
        <v>75.50335570469798</v>
      </c>
      <c r="E6" s="23">
        <v>146</v>
      </c>
      <c r="F6" s="24">
        <f t="shared" si="1"/>
        <v>24.496644295302016</v>
      </c>
      <c r="G6" s="25">
        <f aca="true" t="shared" si="6" ref="G6:G16">E6+C6</f>
        <v>596</v>
      </c>
      <c r="H6" s="23">
        <v>62</v>
      </c>
      <c r="I6" s="24">
        <f t="shared" si="2"/>
        <v>68.88888888888889</v>
      </c>
      <c r="J6" s="23">
        <v>28</v>
      </c>
      <c r="K6" s="24">
        <f t="shared" si="3"/>
        <v>31.11111111111111</v>
      </c>
      <c r="L6" s="25">
        <f aca="true" t="shared" si="7" ref="L6:L16">J6+H6</f>
        <v>90</v>
      </c>
      <c r="M6" s="23">
        <v>512</v>
      </c>
      <c r="N6" s="24">
        <f t="shared" si="4"/>
        <v>74.63556851311954</v>
      </c>
      <c r="O6" s="23">
        <v>174</v>
      </c>
      <c r="P6" s="26">
        <f t="shared" si="5"/>
        <v>25.364431486880466</v>
      </c>
      <c r="Q6" s="25">
        <f aca="true" t="shared" si="8" ref="Q6:Q16">O6+M6</f>
        <v>686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45.94594594594595</v>
      </c>
      <c r="E7" s="23">
        <v>20</v>
      </c>
      <c r="F7" s="24">
        <f t="shared" si="1"/>
        <v>54.054054054054056</v>
      </c>
      <c r="G7" s="25">
        <f t="shared" si="6"/>
        <v>37</v>
      </c>
      <c r="H7" s="23">
        <v>0</v>
      </c>
      <c r="I7" s="24">
        <f t="shared" si="2"/>
        <v>0</v>
      </c>
      <c r="J7" s="23">
        <v>4</v>
      </c>
      <c r="K7" s="24">
        <f t="shared" si="3"/>
        <v>100</v>
      </c>
      <c r="L7" s="25">
        <f t="shared" si="7"/>
        <v>4</v>
      </c>
      <c r="M7" s="23">
        <v>17</v>
      </c>
      <c r="N7" s="24">
        <f t="shared" si="4"/>
        <v>41.46341463414634</v>
      </c>
      <c r="O7" s="23">
        <v>24</v>
      </c>
      <c r="P7" s="26">
        <f t="shared" si="5"/>
        <v>58.536585365853654</v>
      </c>
      <c r="Q7" s="25">
        <f t="shared" si="8"/>
        <v>41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1</v>
      </c>
      <c r="F8" s="24">
        <f t="shared" si="1"/>
        <v>100</v>
      </c>
      <c r="G8" s="25">
        <f t="shared" si="6"/>
        <v>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1</v>
      </c>
      <c r="P8" s="26">
        <f t="shared" si="5"/>
        <v>100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59</v>
      </c>
      <c r="D9" s="24">
        <f t="shared" si="0"/>
        <v>70.23809523809523</v>
      </c>
      <c r="E9" s="23">
        <v>25</v>
      </c>
      <c r="F9" s="24">
        <f t="shared" si="1"/>
        <v>29.761904761904763</v>
      </c>
      <c r="G9" s="25">
        <f t="shared" si="6"/>
        <v>84</v>
      </c>
      <c r="H9" s="23">
        <v>5</v>
      </c>
      <c r="I9" s="24">
        <f t="shared" si="2"/>
        <v>83.33333333333334</v>
      </c>
      <c r="J9" s="23">
        <v>1</v>
      </c>
      <c r="K9" s="24">
        <f t="shared" si="3"/>
        <v>16.666666666666664</v>
      </c>
      <c r="L9" s="25">
        <f t="shared" si="7"/>
        <v>6</v>
      </c>
      <c r="M9" s="23">
        <v>64</v>
      </c>
      <c r="N9" s="24">
        <f t="shared" si="4"/>
        <v>71.11111111111111</v>
      </c>
      <c r="O9" s="23">
        <v>26</v>
      </c>
      <c r="P9" s="26">
        <f t="shared" si="5"/>
        <v>28.888888888888886</v>
      </c>
      <c r="Q9" s="25">
        <f t="shared" si="8"/>
        <v>90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17.24137931034483</v>
      </c>
      <c r="E10" s="23">
        <v>24</v>
      </c>
      <c r="F10" s="24">
        <f t="shared" si="1"/>
        <v>82.75862068965517</v>
      </c>
      <c r="G10" s="25">
        <f t="shared" si="6"/>
        <v>29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5</v>
      </c>
      <c r="N10" s="24">
        <f t="shared" si="4"/>
        <v>16.129032258064516</v>
      </c>
      <c r="O10" s="23">
        <v>26</v>
      </c>
      <c r="P10" s="26">
        <f t="shared" si="5"/>
        <v>83.87096774193549</v>
      </c>
      <c r="Q10" s="25">
        <f t="shared" si="8"/>
        <v>31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3.4482758620689653</v>
      </c>
      <c r="E13" s="23">
        <v>28</v>
      </c>
      <c r="F13" s="24">
        <f t="shared" si="1"/>
        <v>96.55172413793103</v>
      </c>
      <c r="G13" s="25">
        <f t="shared" si="6"/>
        <v>29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1</v>
      </c>
      <c r="N13" s="24">
        <f t="shared" si="4"/>
        <v>3.3333333333333335</v>
      </c>
      <c r="O13" s="23">
        <v>29</v>
      </c>
      <c r="P13" s="26">
        <f t="shared" si="5"/>
        <v>96.66666666666667</v>
      </c>
      <c r="Q13" s="25">
        <f t="shared" si="8"/>
        <v>30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50</v>
      </c>
      <c r="E14" s="23">
        <v>1</v>
      </c>
      <c r="F14" s="24">
        <f t="shared" si="1"/>
        <v>50</v>
      </c>
      <c r="G14" s="25">
        <f t="shared" si="6"/>
        <v>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1</v>
      </c>
      <c r="N14" s="24">
        <f t="shared" si="4"/>
        <v>50</v>
      </c>
      <c r="O14" s="23">
        <v>1</v>
      </c>
      <c r="P14" s="26">
        <f t="shared" si="5"/>
        <v>50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15</v>
      </c>
      <c r="F15" s="24">
        <f t="shared" si="1"/>
        <v>100</v>
      </c>
      <c r="G15" s="25">
        <f t="shared" si="6"/>
        <v>15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15</v>
      </c>
      <c r="P15" s="26">
        <f t="shared" si="5"/>
        <v>100</v>
      </c>
      <c r="Q15" s="25">
        <f t="shared" si="8"/>
        <v>15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8.333333333333332</v>
      </c>
      <c r="E16" s="23">
        <v>11</v>
      </c>
      <c r="F16" s="24">
        <f t="shared" si="1"/>
        <v>91.66666666666666</v>
      </c>
      <c r="G16" s="25">
        <f t="shared" si="6"/>
        <v>12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8.333333333333332</v>
      </c>
      <c r="O16" s="23">
        <v>11</v>
      </c>
      <c r="P16" s="26">
        <f t="shared" si="5"/>
        <v>91.66666666666666</v>
      </c>
      <c r="Q16" s="25">
        <f t="shared" si="8"/>
        <v>12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7.6923076923076925</v>
      </c>
      <c r="E17" s="29">
        <v>24</v>
      </c>
      <c r="F17" s="30">
        <f t="shared" si="1"/>
        <v>92.3076923076923</v>
      </c>
      <c r="G17" s="31">
        <f>E17+C17</f>
        <v>26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2</v>
      </c>
      <c r="N17" s="30">
        <f t="shared" si="4"/>
        <v>7.6923076923076925</v>
      </c>
      <c r="O17" s="29">
        <v>24</v>
      </c>
      <c r="P17" s="32">
        <f t="shared" si="5"/>
        <v>92.3076923076923</v>
      </c>
      <c r="Q17" s="31">
        <f>O17+M17</f>
        <v>26</v>
      </c>
    </row>
    <row r="18" spans="1:17" s="39" customFormat="1" ht="15" customHeight="1">
      <c r="A18" s="33"/>
      <c r="B18" s="34" t="s">
        <v>21</v>
      </c>
      <c r="C18" s="35">
        <f>SUM(C5:C17)</f>
        <v>1329</v>
      </c>
      <c r="D18" s="36">
        <f t="shared" si="0"/>
        <v>62.95594504973946</v>
      </c>
      <c r="E18" s="35">
        <f>SUM(E5:E17)</f>
        <v>782</v>
      </c>
      <c r="F18" s="36">
        <f t="shared" si="1"/>
        <v>37.04405495026054</v>
      </c>
      <c r="G18" s="37">
        <f>E18+C18</f>
        <v>2111</v>
      </c>
      <c r="H18" s="35">
        <f>SUM(H5:H17)</f>
        <v>206</v>
      </c>
      <c r="I18" s="36">
        <f t="shared" si="2"/>
        <v>62.99694189602446</v>
      </c>
      <c r="J18" s="35">
        <f>SUM(J5:J17)</f>
        <v>121</v>
      </c>
      <c r="K18" s="36">
        <f t="shared" si="3"/>
        <v>37.00305810397553</v>
      </c>
      <c r="L18" s="37">
        <f>J18+H18</f>
        <v>327</v>
      </c>
      <c r="M18" s="35">
        <f>SUM(M5:M17)</f>
        <v>1535</v>
      </c>
      <c r="N18" s="36">
        <f t="shared" si="4"/>
        <v>62.961443806398684</v>
      </c>
      <c r="O18" s="35">
        <f>SUM(O5:O17)</f>
        <v>903</v>
      </c>
      <c r="P18" s="38">
        <f t="shared" si="5"/>
        <v>37.038556193601316</v>
      </c>
      <c r="Q18" s="37">
        <f>O18+M18</f>
        <v>2438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16.12.2009&amp;RSuhl</oddHeader>
    <oddFooter>&amp;R&amp;10Tabelle 51.2 mw</oddFooter>
  </headerFooter>
  <legacyDrawing r:id="rId2"/>
  <oleObjects>
    <oleObject progId="Word.Document.8" shapeId="163424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2009-12-17T09:36:10Z</dcterms:created>
  <dcterms:modified xsi:type="dcterms:W3CDTF">2009-12-17T09:36:22Z</dcterms:modified>
  <cp:category/>
  <cp:version/>
  <cp:contentType/>
  <cp:contentStatus/>
</cp:coreProperties>
</file>