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Übersicht" sheetId="1" r:id="rId1"/>
  </sheets>
  <definedNames>
    <definedName name="_xlnm.Print_Titles" localSheetId="0">'Übersicht'!$1:$9</definedName>
  </definedNames>
  <calcPr fullCalcOnLoad="1" refMode="R1C1"/>
</workbook>
</file>

<file path=xl/sharedStrings.xml><?xml version="1.0" encoding="utf-8"?>
<sst xmlns="http://schemas.openxmlformats.org/spreadsheetml/2006/main" count="87" uniqueCount="55">
  <si>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</si>
  <si>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</si>
  <si>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</si>
  <si>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</si>
  <si>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</si>
  <si>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</si>
  <si>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</si>
  <si>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</si>
  <si>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</si>
  <si>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</si>
  <si>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</si>
  <si>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</si>
  <si>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</si>
  <si>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</si>
  <si>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</si>
  <si>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</si>
  <si>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</si>
  <si>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</si>
  <si>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</si>
  <si>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</si>
  <si>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</si>
  <si>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</si>
  <si>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</si>
  <si>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</si>
  <si>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</si>
  <si>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</si>
  <si>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</si>
  <si>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</si>
  <si>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</si>
  <si>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</si>
  <si>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</si>
  <si>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</si>
  <si>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</si>
  <si>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</si>
  <si>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</si>
  <si>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</si>
  <si>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</si>
  <si>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</si>
  <si>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</si>
  <si>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</si>
  <si>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</si>
  <si>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</si>
  <si>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</si>
  <si>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</si>
  <si>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.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</si>
  <si>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</si>
  <si>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</si>
  <si>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</si>
  <si>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</si>
  <si>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 ohne Daten der zugelassenen kommunalen Träger</t>
  </si>
  <si>
    <r>
      <t>Neu abgeschlossene Ausbildungsverträge, Ausbildungsplatzangebot und -nachfrage 1998 bis 2009 in Bremen</t>
    </r>
    <r>
      <rPr>
        <b/>
        <vertAlign val="superscript"/>
        <sz val="12"/>
        <color indexed="18"/>
        <rFont val="Arial"/>
        <family val="2"/>
      </rPr>
      <t xml:space="preserve"> 4)</t>
    </r>
  </si>
  <si>
    <t>Land Bremen</t>
  </si>
  <si>
    <t>4) einschließlich der niedersächsischen Gebiete, die zu bremischen Arbeitsagenturbezirken gehören</t>
  </si>
  <si>
    <t>Bremen</t>
  </si>
  <si>
    <t>Bremerhaven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</si>
</sst>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vertAlign val="superscript"/>
      <sz val="12"/>
      <color indexed="18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80">
    <xf numFmtId="0" fontId="0" fillId="0" borderId="0" xfId="0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66"/>
  <sheetViews>
    <sheetView tabSelected="1" zoomScalePageLayoutView="0" workbookViewId="0" topLeftCell="A21">
      <selection activeCell="C54" sqref="C54"/>
    </sheetView>
  </sheetViews>
  <sheetFormatPr defaultColWidth="11.00390625" defaultRowHeight="14.25"/>
  <cols>
    <col min="1" max="1" width="0.74609375" style="54" customWidth="1"/>
    <col min="2" max="2" width="0.875" style="54" customWidth="1"/>
    <col min="3" max="3" width="13.75390625" style="54" customWidth="1"/>
    <col min="4" max="4" width="10.625" style="54" customWidth="1"/>
    <col min="5" max="5" width="8.125" style="54" customWidth="1"/>
    <col min="6" max="6" width="8.875" style="54" customWidth="1"/>
    <col min="7" max="7" width="8.25390625" style="54" customWidth="1"/>
    <col min="8" max="8" width="8.625" style="54" customWidth="1"/>
    <col min="9" max="10" width="9.125" style="54" customWidth="1"/>
    <col min="11" max="11" width="8.875" style="54" customWidth="1"/>
    <col min="12" max="13" width="9.00390625" style="54" customWidth="1"/>
    <col min="14" max="14" width="9.625" style="54" customWidth="1"/>
    <col min="15" max="15" width="9.375" style="54" customWidth="1"/>
    <col min="16" max="16" width="8.375" style="54" customWidth="1"/>
    <col min="17" max="18" width="9.125" style="54" customWidth="1"/>
    <col min="19" max="19" width="9.75390625" style="54" customWidth="1"/>
    <col min="20" max="16384" width="11.00390625" style="54" customWidth="1"/>
  </cols>
  <sheetData>
    <row r="2" spans="3:19" s="1" customFormat="1" ht="14.25" customHeight="1">
      <c r="C2" s="2" t="s">
        <v>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51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1998</v>
      </c>
      <c r="D13" s="60">
        <v>6548</v>
      </c>
      <c r="E13" s="61">
        <v>143</v>
      </c>
      <c r="F13" s="60">
        <v>576</v>
      </c>
      <c r="G13" s="62" t="s">
        <v>44</v>
      </c>
      <c r="H13" s="62" t="str">
        <f>IF(G13&lt;&gt;".",F13+G13,".")</f>
        <v>.</v>
      </c>
      <c r="I13" s="61">
        <f>D13+E13</f>
        <v>6691</v>
      </c>
      <c r="J13" s="60">
        <f>D13+F13</f>
        <v>7124</v>
      </c>
      <c r="K13" s="62" t="str">
        <f>IF(H13&lt;&gt;".",D13+H13,".")</f>
        <v>.</v>
      </c>
      <c r="L13" s="63">
        <f>IF(J13&lt;&gt;0,I13*100/J13,".")</f>
        <v>93.9219539584503</v>
      </c>
      <c r="M13" s="64" t="str">
        <f>IF(K13&lt;&gt;".",IF(K13&lt;&gt;0,I13*100/K13,"."),".")</f>
        <v>.</v>
      </c>
      <c r="N13" s="62">
        <f>I13-J13</f>
        <v>-433</v>
      </c>
      <c r="O13" s="62" t="str">
        <f>IF(K13&lt;&gt;".",I13-K13,".")</f>
        <v>.</v>
      </c>
      <c r="P13" s="64" t="str">
        <f>IF(D12&lt;&gt;0,(D13-D12)*100/D12,".")</f>
        <v>.</v>
      </c>
      <c r="Q13" s="63" t="str">
        <f>IF(I12&lt;&gt;0,(I13-I12)*100/I12,".")</f>
        <v>.</v>
      </c>
      <c r="R13" s="65" t="str">
        <f>IF(AND(J12&lt;&gt;0,J12&lt;&gt;"."),(J13-J12)*100/J12,".")</f>
        <v>.</v>
      </c>
      <c r="S13" s="65" t="str">
        <f>IF(AND(K12&lt;&gt;0,K12&lt;&gt;".",K13&lt;&gt;"."),(K13-K12)*100/K12,".")</f>
        <v>.</v>
      </c>
    </row>
    <row r="14" spans="2:19" ht="12">
      <c r="B14" s="48"/>
      <c r="C14" s="55">
        <v>1999</v>
      </c>
      <c r="D14" s="60">
        <v>6918</v>
      </c>
      <c r="E14" s="61">
        <v>157</v>
      </c>
      <c r="F14" s="60">
        <v>569</v>
      </c>
      <c r="G14" s="62" t="s">
        <v>44</v>
      </c>
      <c r="H14" s="62" t="str">
        <f>IF(G14&lt;&gt;".",F14+G14,".")</f>
        <v>.</v>
      </c>
      <c r="I14" s="61">
        <f>D14+E14</f>
        <v>7075</v>
      </c>
      <c r="J14" s="60">
        <f>D14+F14</f>
        <v>7487</v>
      </c>
      <c r="K14" s="62" t="str">
        <f>IF(H14&lt;&gt;".",D14+H14,".")</f>
        <v>.</v>
      </c>
      <c r="L14" s="63">
        <f>IF(J14&lt;&gt;0,I14*100/J14,".")</f>
        <v>94.49712835581676</v>
      </c>
      <c r="M14" s="64" t="str">
        <f>IF(K14&lt;&gt;".",IF(K14&lt;&gt;0,I14*100/K14,"."),".")</f>
        <v>.</v>
      </c>
      <c r="N14" s="62">
        <f>I14-J14</f>
        <v>-412</v>
      </c>
      <c r="O14" s="62" t="str">
        <f>IF(K14&lt;&gt;".",I14-K14,".")</f>
        <v>.</v>
      </c>
      <c r="P14" s="64">
        <f>IF(D13&lt;&gt;0,(D14-D13)*100/D13,".")</f>
        <v>5.650580329871716</v>
      </c>
      <c r="Q14" s="63">
        <f>IF(I13&lt;&gt;0,(I14-I13)*100/I13,".")</f>
        <v>5.739052458526379</v>
      </c>
      <c r="R14" s="65">
        <f>IF(AND(J13&lt;&gt;0,J13&lt;&gt;"."),(J14-J13)*100/J13,".")</f>
        <v>5.095451993262213</v>
      </c>
      <c r="S14" s="65" t="str">
        <f>IF(AND(K13&lt;&gt;0,K13&lt;&gt;".",K14&lt;&gt;"."),(K14-K13)*100/K13,".")</f>
        <v>.</v>
      </c>
    </row>
    <row r="15" spans="2:19" ht="12">
      <c r="B15" s="48"/>
      <c r="C15" s="55">
        <v>2000</v>
      </c>
      <c r="D15" s="60">
        <v>7049</v>
      </c>
      <c r="E15" s="61">
        <v>177</v>
      </c>
      <c r="F15" s="60">
        <v>435</v>
      </c>
      <c r="G15" s="62" t="s">
        <v>44</v>
      </c>
      <c r="H15" s="62" t="str">
        <f>IF(G15&lt;&gt;".",F15+G15,".")</f>
        <v>.</v>
      </c>
      <c r="I15" s="61">
        <f>D15+E15</f>
        <v>7226</v>
      </c>
      <c r="J15" s="60">
        <f>D15+F15</f>
        <v>7484</v>
      </c>
      <c r="K15" s="62" t="str">
        <f>IF(H15&lt;&gt;".",D15+H15,".")</f>
        <v>.</v>
      </c>
      <c r="L15" s="63">
        <f>IF(J15&lt;&gt;0,I15*100/J15,".")</f>
        <v>96.55264564404062</v>
      </c>
      <c r="M15" s="64" t="str">
        <f>IF(K15&lt;&gt;".",IF(K15&lt;&gt;0,I15*100/K15,"."),".")</f>
        <v>.</v>
      </c>
      <c r="N15" s="62">
        <f>I15-J15</f>
        <v>-258</v>
      </c>
      <c r="O15" s="62" t="str">
        <f>IF(K15&lt;&gt;".",I15-K15,".")</f>
        <v>.</v>
      </c>
      <c r="P15" s="64">
        <f>IF(D14&lt;&gt;0,(D15-D14)*100/D14,".")</f>
        <v>1.8936108701936976</v>
      </c>
      <c r="Q15" s="63">
        <f>IF(I14&lt;&gt;0,(I15-I14)*100/I14,".")</f>
        <v>2.1342756183745584</v>
      </c>
      <c r="R15" s="65">
        <f>IF(AND(J14&lt;&gt;0,J14&lt;&gt;"."),(J15-J14)*100/J14,".")</f>
        <v>-0.040069453719780955</v>
      </c>
      <c r="S15" s="65" t="str">
        <f>IF(AND(K14&lt;&gt;0,K14&lt;&gt;".",K15&lt;&gt;"."),(K15-K14)*100/K14,".")</f>
        <v>.</v>
      </c>
    </row>
    <row r="16" spans="2:19" ht="12">
      <c r="B16" s="48"/>
      <c r="C16" s="55">
        <v>2001</v>
      </c>
      <c r="D16" s="60">
        <v>6841</v>
      </c>
      <c r="E16" s="61">
        <v>146</v>
      </c>
      <c r="F16" s="60">
        <v>415</v>
      </c>
      <c r="G16" s="62" t="s">
        <v>44</v>
      </c>
      <c r="H16" s="62" t="str">
        <f>IF(G16&lt;&gt;".",F16+G16,".")</f>
        <v>.</v>
      </c>
      <c r="I16" s="61">
        <f>D16+E16</f>
        <v>6987</v>
      </c>
      <c r="J16" s="60">
        <f>D16+F16</f>
        <v>7256</v>
      </c>
      <c r="K16" s="62" t="str">
        <f>IF(H16&lt;&gt;".",D16+H16,".")</f>
        <v>.</v>
      </c>
      <c r="L16" s="63">
        <f>IF(J16&lt;&gt;0,I16*100/J16,".")</f>
        <v>96.29272326350606</v>
      </c>
      <c r="M16" s="64" t="str">
        <f>IF(K16&lt;&gt;".",IF(K16&lt;&gt;0,I16*100/K16,"."),".")</f>
        <v>.</v>
      </c>
      <c r="N16" s="62">
        <f>I16-J16</f>
        <v>-269</v>
      </c>
      <c r="O16" s="62" t="str">
        <f>IF(K16&lt;&gt;".",I16-K16,".")</f>
        <v>.</v>
      </c>
      <c r="P16" s="64">
        <f>IF(D15&lt;&gt;0,(D16-D15)*100/D15,".")</f>
        <v>-2.950773159313378</v>
      </c>
      <c r="Q16" s="63">
        <f>IF(I15&lt;&gt;0,(I16-I15)*100/I15,".")</f>
        <v>-3.3075006919457515</v>
      </c>
      <c r="R16" s="65">
        <f>IF(AND(J15&lt;&gt;0,J15&lt;&gt;"."),(J16-J15)*100/J15,".")</f>
        <v>-3.0464991982896845</v>
      </c>
      <c r="S16" s="65" t="str">
        <f>IF(AND(K15&lt;&gt;0,K15&lt;&gt;".",K16&lt;&gt;"."),(K16-K15)*100/K15,".")</f>
        <v>.</v>
      </c>
    </row>
    <row r="17" spans="2:19" ht="12">
      <c r="B17" s="48"/>
      <c r="C17" s="55">
        <v>2002</v>
      </c>
      <c r="D17" s="60">
        <v>6339</v>
      </c>
      <c r="E17" s="61">
        <v>104</v>
      </c>
      <c r="F17" s="60">
        <v>420</v>
      </c>
      <c r="G17" s="62" t="s">
        <v>44</v>
      </c>
      <c r="H17" s="62" t="str">
        <f>IF(G17&lt;&gt;".",F17+G17,".")</f>
        <v>.</v>
      </c>
      <c r="I17" s="61">
        <f>D17+E17</f>
        <v>6443</v>
      </c>
      <c r="J17" s="60">
        <f>D17+F17</f>
        <v>6759</v>
      </c>
      <c r="K17" s="62" t="str">
        <f>IF(H17&lt;&gt;".",D17+H17,".")</f>
        <v>.</v>
      </c>
      <c r="L17" s="63">
        <f>IF(J17&lt;&gt;0,I17*100/J17,".")</f>
        <v>95.32475218227549</v>
      </c>
      <c r="M17" s="64" t="str">
        <f>IF(K17&lt;&gt;".",IF(K17&lt;&gt;0,I17*100/K17,"."),".")</f>
        <v>.</v>
      </c>
      <c r="N17" s="62">
        <f>I17-J17</f>
        <v>-316</v>
      </c>
      <c r="O17" s="62" t="str">
        <f>IF(K17&lt;&gt;".",I17-K17,".")</f>
        <v>.</v>
      </c>
      <c r="P17" s="64">
        <f>IF(D16&lt;&gt;0,(D17-D16)*100/D16,".")</f>
        <v>-7.338108463674901</v>
      </c>
      <c r="Q17" s="63">
        <f>IF(I16&lt;&gt;0,(I17-I16)*100/I16,".")</f>
        <v>-7.785888077858881</v>
      </c>
      <c r="R17" s="65">
        <f>IF(AND(J16&lt;&gt;0,J16&lt;&gt;"."),(J17-J16)*100/J16,".")</f>
        <v>-6.849503858875414</v>
      </c>
      <c r="S17" s="65" t="str">
        <f>IF(AND(K16&lt;&gt;0,K16&lt;&gt;".",K17&lt;&gt;"."),(K17-K16)*100/K16,".")</f>
        <v>.</v>
      </c>
    </row>
    <row r="18" spans="2:19" ht="12">
      <c r="B18" s="48"/>
      <c r="C18" s="55">
        <v>2003</v>
      </c>
      <c r="D18" s="60">
        <v>6161</v>
      </c>
      <c r="E18" s="61">
        <v>93</v>
      </c>
      <c r="F18" s="60">
        <v>368</v>
      </c>
      <c r="G18" s="62" t="s">
        <v>44</v>
      </c>
      <c r="H18" s="62" t="str">
        <f>IF(G18&lt;&gt;".",F18+G18,".")</f>
        <v>.</v>
      </c>
      <c r="I18" s="61">
        <f>D18+E18</f>
        <v>6254</v>
      </c>
      <c r="J18" s="60">
        <f>D18+F18</f>
        <v>6529</v>
      </c>
      <c r="K18" s="62" t="str">
        <f>IF(H18&lt;&gt;".",D18+H18,".")</f>
        <v>.</v>
      </c>
      <c r="L18" s="63">
        <f>IF(J18&lt;&gt;0,I18*100/J18,".")</f>
        <v>95.78802266809619</v>
      </c>
      <c r="M18" s="64" t="str">
        <f>IF(K18&lt;&gt;".",IF(K18&lt;&gt;0,I18*100/K18,"."),".")</f>
        <v>.</v>
      </c>
      <c r="N18" s="62">
        <f>I18-J18</f>
        <v>-275</v>
      </c>
      <c r="O18" s="62" t="str">
        <f>IF(K18&lt;&gt;".",I18-K18,".")</f>
        <v>.</v>
      </c>
      <c r="P18" s="64">
        <f>IF(D17&lt;&gt;0,(D18-D17)*100/D17,".")</f>
        <v>-2.8080138823158225</v>
      </c>
      <c r="Q18" s="63">
        <f>IF(I17&lt;&gt;0,(I18-I17)*100/I17,".")</f>
        <v>-2.9334161105075274</v>
      </c>
      <c r="R18" s="65">
        <f>IF(AND(J17&lt;&gt;0,J17&lt;&gt;"."),(J18-J17)*100/J17,".")</f>
        <v>-3.40287024707797</v>
      </c>
      <c r="S18" s="65" t="str">
        <f>IF(AND(K17&lt;&gt;0,K17&lt;&gt;".",K18&lt;&gt;"."),(K18-K17)*100/K17,".")</f>
        <v>.</v>
      </c>
    </row>
    <row r="19" spans="2:19" ht="12">
      <c r="B19" s="48"/>
      <c r="C19" s="55">
        <v>2004</v>
      </c>
      <c r="D19" s="60">
        <v>6575</v>
      </c>
      <c r="E19" s="61">
        <v>68</v>
      </c>
      <c r="F19" s="60">
        <v>368</v>
      </c>
      <c r="G19" s="62" t="s">
        <v>44</v>
      </c>
      <c r="H19" s="62" t="str">
        <f>IF(G19&lt;&gt;".",F19+G19,".")</f>
        <v>.</v>
      </c>
      <c r="I19" s="61">
        <f>D19+E19</f>
        <v>6643</v>
      </c>
      <c r="J19" s="60">
        <f>D19+F19</f>
        <v>6943</v>
      </c>
      <c r="K19" s="62" t="str">
        <f>IF(H19&lt;&gt;".",D19+H19,".")</f>
        <v>.</v>
      </c>
      <c r="L19" s="63">
        <f>IF(J19&lt;&gt;0,I19*100/J19,".")</f>
        <v>95.67910125306064</v>
      </c>
      <c r="M19" s="64" t="str">
        <f>IF(K19&lt;&gt;".",IF(K19&lt;&gt;0,I19*100/K19,"."),".")</f>
        <v>.</v>
      </c>
      <c r="N19" s="62">
        <f>I19-J19</f>
        <v>-300</v>
      </c>
      <c r="O19" s="62" t="str">
        <f>IF(K19&lt;&gt;".",I19-K19,".")</f>
        <v>.</v>
      </c>
      <c r="P19" s="64">
        <f>IF(D18&lt;&gt;0,(D19-D18)*100/D18,".")</f>
        <v>6.719688362278851</v>
      </c>
      <c r="Q19" s="63">
        <f>IF(I18&lt;&gt;0,(I19-I18)*100/I18,".")</f>
        <v>6.220019187719859</v>
      </c>
      <c r="R19" s="65">
        <f>IF(AND(J18&lt;&gt;0,J18&lt;&gt;"."),(J19-J18)*100/J18,".")</f>
        <v>6.340940419666105</v>
      </c>
      <c r="S19" s="65" t="str">
        <f>IF(AND(K18&lt;&gt;0,K18&lt;&gt;".",K19&lt;&gt;"."),(K19-K18)*100/K18,".")</f>
        <v>.</v>
      </c>
    </row>
    <row r="20" spans="2:19" ht="12">
      <c r="B20" s="48"/>
      <c r="C20" s="55">
        <v>2005</v>
      </c>
      <c r="D20" s="60">
        <v>6424</v>
      </c>
      <c r="E20" s="61">
        <v>72</v>
      </c>
      <c r="F20" s="60">
        <v>408</v>
      </c>
      <c r="G20" s="62" t="s">
        <v>44</v>
      </c>
      <c r="H20" s="62" t="str">
        <f>IF(G20&lt;&gt;".",F20+G20,".")</f>
        <v>.</v>
      </c>
      <c r="I20" s="61">
        <f>D20+E20</f>
        <v>6496</v>
      </c>
      <c r="J20" s="60">
        <f>D20+F20</f>
        <v>6832</v>
      </c>
      <c r="K20" s="62" t="str">
        <f>IF(H20&lt;&gt;".",D20+H20,".")</f>
        <v>.</v>
      </c>
      <c r="L20" s="63">
        <f>IF(J20&lt;&gt;0,I20*100/J20,".")</f>
        <v>95.08196721311475</v>
      </c>
      <c r="M20" s="64" t="str">
        <f>IF(K20&lt;&gt;".",IF(K20&lt;&gt;0,I20*100/K20,"."),".")</f>
        <v>.</v>
      </c>
      <c r="N20" s="62">
        <f>I20-J20</f>
        <v>-336</v>
      </c>
      <c r="O20" s="62" t="str">
        <f>IF(K20&lt;&gt;".",I20-K20,".")</f>
        <v>.</v>
      </c>
      <c r="P20" s="64">
        <f>IF(D19&lt;&gt;0,(D20-D19)*100/D19,".")</f>
        <v>-2.296577946768061</v>
      </c>
      <c r="Q20" s="63">
        <f>IF(I19&lt;&gt;0,(I20-I19)*100/I19,".")</f>
        <v>-2.212855637513172</v>
      </c>
      <c r="R20" s="65">
        <f>IF(AND(J19&lt;&gt;0,J19&lt;&gt;"."),(J20-J19)*100/J19,".")</f>
        <v>-1.5987325363675644</v>
      </c>
      <c r="S20" s="65" t="str">
        <f>IF(AND(K19&lt;&gt;0,K19&lt;&gt;".",K20&lt;&gt;"."),(K20-K19)*100/K19,".")</f>
        <v>.</v>
      </c>
    </row>
    <row r="21" spans="2:19" ht="12">
      <c r="B21" s="48"/>
      <c r="C21" s="55">
        <v>2006</v>
      </c>
      <c r="D21" s="60">
        <v>6743</v>
      </c>
      <c r="E21" s="61">
        <v>79</v>
      </c>
      <c r="F21" s="60">
        <v>524</v>
      </c>
      <c r="G21" s="62" t="s">
        <v>44</v>
      </c>
      <c r="H21" s="62" t="str">
        <f>IF(G21&lt;&gt;".",F21+G21,".")</f>
        <v>.</v>
      </c>
      <c r="I21" s="61">
        <f>D21+E21</f>
        <v>6822</v>
      </c>
      <c r="J21" s="60">
        <f>D21+F21</f>
        <v>7267</v>
      </c>
      <c r="K21" s="62" t="str">
        <f>IF(H21&lt;&gt;".",D21+H21,".")</f>
        <v>.</v>
      </c>
      <c r="L21" s="63">
        <f>IF(J21&lt;&gt;0,I21*100/J21,".")</f>
        <v>93.87642768680335</v>
      </c>
      <c r="M21" s="64" t="str">
        <f>IF(K21&lt;&gt;".",IF(K21&lt;&gt;0,I21*100/K21,"."),".")</f>
        <v>.</v>
      </c>
      <c r="N21" s="62">
        <f>I21-J21</f>
        <v>-445</v>
      </c>
      <c r="O21" s="62" t="str">
        <f>IF(K21&lt;&gt;".",I21-K21,".")</f>
        <v>.</v>
      </c>
      <c r="P21" s="64">
        <f>IF(D20&lt;&gt;0,(D21-D20)*100/D20,".")</f>
        <v>4.965753424657534</v>
      </c>
      <c r="Q21" s="63">
        <f>IF(I20&lt;&gt;0,(I21-I20)*100/I20,".")</f>
        <v>5.018472906403941</v>
      </c>
      <c r="R21" s="65">
        <f>IF(AND(J20&lt;&gt;0,J20&lt;&gt;"."),(J21-J20)*100/J20,".")</f>
        <v>6.367096018735363</v>
      </c>
      <c r="S21" s="65" t="str">
        <f>IF(AND(K20&lt;&gt;0,K20&lt;&gt;".",K21&lt;&gt;"."),(K21-K20)*100/K20,".")</f>
        <v>.</v>
      </c>
    </row>
    <row r="22" spans="2:19" ht="12">
      <c r="B22" s="48"/>
      <c r="C22" s="55">
        <v>2007</v>
      </c>
      <c r="D22" s="60">
        <v>7243</v>
      </c>
      <c r="E22" s="61">
        <v>98</v>
      </c>
      <c r="F22" s="60">
        <v>441</v>
      </c>
      <c r="G22" s="62">
        <v>1280</v>
      </c>
      <c r="H22" s="62">
        <f>IF(G22&lt;&gt;".",F22+G22,".")</f>
        <v>1721</v>
      </c>
      <c r="I22" s="61">
        <f>D22+E22</f>
        <v>7341</v>
      </c>
      <c r="J22" s="60">
        <f>D22+F22</f>
        <v>7684</v>
      </c>
      <c r="K22" s="62">
        <f>IF(H22&lt;&gt;".",D22+H22,".")</f>
        <v>8964</v>
      </c>
      <c r="L22" s="63">
        <f>IF(J22&lt;&gt;0,I22*100/J22,".")</f>
        <v>95.53617907339927</v>
      </c>
      <c r="M22" s="64">
        <f>IF(K22&lt;&gt;".",IF(K22&lt;&gt;0,I22*100/K22,"."),".")</f>
        <v>81.8942436412316</v>
      </c>
      <c r="N22" s="62">
        <f>I22-J22</f>
        <v>-343</v>
      </c>
      <c r="O22" s="62">
        <f>IF(K22&lt;&gt;".",I22-K22,".")</f>
        <v>-1623</v>
      </c>
      <c r="P22" s="64">
        <f>IF(D21&lt;&gt;0,(D22-D21)*100/D21,".")</f>
        <v>7.415097137772505</v>
      </c>
      <c r="Q22" s="63">
        <f>IF(I21&lt;&gt;0,(I22-I21)*100/I21,".")</f>
        <v>7.607739665787159</v>
      </c>
      <c r="R22" s="65">
        <f>IF(AND(J21&lt;&gt;0,J21&lt;&gt;"."),(J22-J21)*100/J21,".")</f>
        <v>5.7382688867483145</v>
      </c>
      <c r="S22" s="65" t="str">
        <f>IF(AND(K21&lt;&gt;0,K21&lt;&gt;".",K22&lt;&gt;"."),(K22-K21)*100/K21,".")</f>
        <v>.</v>
      </c>
    </row>
    <row r="23" spans="2:19" ht="12">
      <c r="B23" s="48"/>
      <c r="C23" s="55">
        <v>2008</v>
      </c>
      <c r="D23" s="60">
        <v>7442</v>
      </c>
      <c r="E23" s="61">
        <v>268</v>
      </c>
      <c r="F23" s="60">
        <v>226</v>
      </c>
      <c r="G23" s="62">
        <v>1242</v>
      </c>
      <c r="H23" s="62">
        <f>IF(G23&lt;&gt;".",F23+G23,".")</f>
        <v>1468</v>
      </c>
      <c r="I23" s="61">
        <f>D23+E23</f>
        <v>7710</v>
      </c>
      <c r="J23" s="60">
        <f>D23+F23</f>
        <v>7668</v>
      </c>
      <c r="K23" s="62">
        <f>IF(H23&lt;&gt;".",D23+H23,".")</f>
        <v>8910</v>
      </c>
      <c r="L23" s="63">
        <f>IF(J23&lt;&gt;0,I23*100/J23,".")</f>
        <v>100.54773082942097</v>
      </c>
      <c r="M23" s="64">
        <f>IF(K23&lt;&gt;".",IF(K23&lt;&gt;0,I23*100/K23,"."),".")</f>
        <v>86.53198653198653</v>
      </c>
      <c r="N23" s="62">
        <f>I23-J23</f>
        <v>42</v>
      </c>
      <c r="O23" s="62">
        <f>IF(K23&lt;&gt;".",I23-K23,".")</f>
        <v>-1200</v>
      </c>
      <c r="P23" s="64">
        <f>IF(D22&lt;&gt;0,(D23-D22)*100/D22,".")</f>
        <v>2.7474803258318374</v>
      </c>
      <c r="Q23" s="63">
        <f>IF(I22&lt;&gt;0,(I23-I22)*100/I22,".")</f>
        <v>5.026563138536984</v>
      </c>
      <c r="R23" s="65">
        <f>IF(AND(J22&lt;&gt;0,J22&lt;&gt;"."),(J23-J22)*100/J22,".")</f>
        <v>-0.20822488287350338</v>
      </c>
      <c r="S23" s="65">
        <f>IF(AND(K22&lt;&gt;0,K22&lt;&gt;".",K23&lt;&gt;"."),(K23-K22)*100/K22,".")</f>
        <v>-0.6024096385542169</v>
      </c>
    </row>
    <row r="24" spans="2:19" ht="12">
      <c r="B24" s="48"/>
      <c r="C24" s="55">
        <v>2009</v>
      </c>
      <c r="D24" s="60">
        <v>7069</v>
      </c>
      <c r="E24" s="61">
        <v>286</v>
      </c>
      <c r="F24" s="60">
        <v>91</v>
      </c>
      <c r="G24" s="62">
        <v>951</v>
      </c>
      <c r="H24" s="62">
        <f>IF(G24&lt;&gt;".",F24+G24,".")</f>
        <v>1042</v>
      </c>
      <c r="I24" s="61">
        <f>D24+E24</f>
        <v>7355</v>
      </c>
      <c r="J24" s="60">
        <f>D24+F24</f>
        <v>7160</v>
      </c>
      <c r="K24" s="62">
        <f>IF(H24&lt;&gt;".",D24+H24,".")</f>
        <v>8111</v>
      </c>
      <c r="L24" s="63">
        <f>IF(J24&lt;&gt;0,I24*100/J24,".")</f>
        <v>102.72346368715084</v>
      </c>
      <c r="M24" s="64">
        <f>IF(K24&lt;&gt;".",IF(K24&lt;&gt;0,I24*100/K24,"."),".")</f>
        <v>90.6793243743065</v>
      </c>
      <c r="N24" s="62">
        <f>I24-J24</f>
        <v>195</v>
      </c>
      <c r="O24" s="62">
        <f>IF(K24&lt;&gt;".",I24-K24,".")</f>
        <v>-756</v>
      </c>
      <c r="P24" s="64">
        <f>IF(D23&lt;&gt;0,(D24-D23)*100/D23,".")</f>
        <v>-5.012093523246439</v>
      </c>
      <c r="Q24" s="63">
        <f>IF(I23&lt;&gt;0,(I24-I23)*100/I23,".")</f>
        <v>-4.604409857328145</v>
      </c>
      <c r="R24" s="65">
        <f>IF(AND(J23&lt;&gt;0,J23&lt;&gt;"."),(J24-J23)*100/J23,".")</f>
        <v>-6.624934793948879</v>
      </c>
      <c r="S24" s="65">
        <f>IF(AND(K23&lt;&gt;0,K23&lt;&gt;".",K24&lt;&gt;"."),(K24-K23)*100/K23,".")</f>
        <v>-8.967452300785634</v>
      </c>
    </row>
    <row r="25" spans="2:19" ht="18.75" customHeight="1">
      <c r="B25" s="48"/>
      <c r="C25" s="55"/>
      <c r="D25" s="60"/>
      <c r="E25" s="61"/>
      <c r="F25" s="60"/>
      <c r="G25" s="62"/>
      <c r="H25" s="62"/>
      <c r="I25" s="61"/>
      <c r="J25" s="60"/>
      <c r="K25" s="62"/>
      <c r="L25" s="63"/>
      <c r="M25" s="64"/>
      <c r="N25" s="62"/>
      <c r="O25" s="62"/>
      <c r="P25" s="64"/>
      <c r="Q25" s="63"/>
      <c r="R25" s="65"/>
      <c r="S25" s="65"/>
    </row>
    <row r="26" spans="2:19" ht="24" customHeight="1">
      <c r="B26" s="48"/>
      <c r="C26" s="49" t="s">
        <v>53</v>
      </c>
      <c r="D26" s="50"/>
      <c r="E26" s="51"/>
      <c r="F26" s="50"/>
      <c r="G26" s="50"/>
      <c r="H26" s="52"/>
      <c r="I26" s="51"/>
      <c r="J26" s="50"/>
      <c r="K26" s="52"/>
      <c r="L26" s="50"/>
      <c r="M26" s="51"/>
      <c r="N26" s="50"/>
      <c r="O26" s="50"/>
      <c r="P26" s="51"/>
      <c r="Q26" s="50"/>
      <c r="R26" s="53"/>
      <c r="S26" s="53"/>
    </row>
    <row r="27" spans="2:19" ht="5.25" customHeight="1">
      <c r="B27" s="48"/>
      <c r="C27" s="55"/>
      <c r="D27" s="56"/>
      <c r="E27" s="57"/>
      <c r="F27" s="56"/>
      <c r="G27" s="56"/>
      <c r="H27" s="58"/>
      <c r="I27" s="57"/>
      <c r="J27" s="56"/>
      <c r="K27" s="58"/>
      <c r="L27" s="56"/>
      <c r="M27" s="57"/>
      <c r="N27" s="56"/>
      <c r="O27" s="56"/>
      <c r="P27" s="57"/>
      <c r="Q27" s="56"/>
      <c r="R27" s="59"/>
      <c r="S27" s="59"/>
    </row>
    <row r="28" spans="2:19" ht="12">
      <c r="B28" s="48"/>
      <c r="C28" s="55">
        <v>1998</v>
      </c>
      <c r="D28" s="60">
        <v>5014</v>
      </c>
      <c r="E28" s="61">
        <v>109</v>
      </c>
      <c r="F28" s="60">
        <v>460</v>
      </c>
      <c r="G28" s="62" t="s">
        <v>44</v>
      </c>
      <c r="H28" s="62" t="str">
        <f>IF(G28&lt;&gt;".",F28+G28,".")</f>
        <v>.</v>
      </c>
      <c r="I28" s="61">
        <f>D28+E28</f>
        <v>5123</v>
      </c>
      <c r="J28" s="60">
        <f>D28+F28</f>
        <v>5474</v>
      </c>
      <c r="K28" s="62" t="str">
        <f>IF(H28&lt;&gt;".",D28+H28,".")</f>
        <v>.</v>
      </c>
      <c r="L28" s="63">
        <f>IF(J28&lt;&gt;0,I28*100/J28,".")</f>
        <v>93.58786993058092</v>
      </c>
      <c r="M28" s="64" t="str">
        <f>IF(K28&lt;&gt;".",IF(K28&lt;&gt;0,I28*100/K28,"."),".")</f>
        <v>.</v>
      </c>
      <c r="N28" s="62">
        <f>I28-J28</f>
        <v>-351</v>
      </c>
      <c r="O28" s="62" t="str">
        <f>IF(K28&lt;&gt;".",I28-K28,".")</f>
        <v>.</v>
      </c>
      <c r="P28" s="64" t="str">
        <f>IF(D27&lt;&gt;0,(D28-D27)*100/D27,".")</f>
        <v>.</v>
      </c>
      <c r="Q28" s="63" t="str">
        <f>IF(I27&lt;&gt;0,(I28-I27)*100/I27,".")</f>
        <v>.</v>
      </c>
      <c r="R28" s="65" t="str">
        <f>IF(AND(J27&lt;&gt;0,J27&lt;&gt;"."),(J28-J27)*100/J27,".")</f>
        <v>.</v>
      </c>
      <c r="S28" s="65" t="str">
        <f>IF(AND(K27&lt;&gt;0,K27&lt;&gt;".",K28&lt;&gt;"."),(K28-K27)*100/K27,".")</f>
        <v>.</v>
      </c>
    </row>
    <row r="29" spans="2:19" ht="12">
      <c r="B29" s="48"/>
      <c r="C29" s="55">
        <v>1999</v>
      </c>
      <c r="D29" s="60">
        <v>5242</v>
      </c>
      <c r="E29" s="61">
        <v>136</v>
      </c>
      <c r="F29" s="60">
        <v>413</v>
      </c>
      <c r="G29" s="62" t="s">
        <v>44</v>
      </c>
      <c r="H29" s="62" t="str">
        <f>IF(G29&lt;&gt;".",F29+G29,".")</f>
        <v>.</v>
      </c>
      <c r="I29" s="61">
        <f>D29+E29</f>
        <v>5378</v>
      </c>
      <c r="J29" s="60">
        <f>D29+F29</f>
        <v>5655</v>
      </c>
      <c r="K29" s="62" t="str">
        <f>IF(H29&lt;&gt;".",D29+H29,".")</f>
        <v>.</v>
      </c>
      <c r="L29" s="63">
        <f>IF(J29&lt;&gt;0,I29*100/J29,".")</f>
        <v>95.10167992926614</v>
      </c>
      <c r="M29" s="64" t="str">
        <f>IF(K29&lt;&gt;".",IF(K29&lt;&gt;0,I29*100/K29,"."),".")</f>
        <v>.</v>
      </c>
      <c r="N29" s="62">
        <f>I29-J29</f>
        <v>-277</v>
      </c>
      <c r="O29" s="62" t="str">
        <f>IF(K29&lt;&gt;".",I29-K29,".")</f>
        <v>.</v>
      </c>
      <c r="P29" s="64">
        <f>IF(D28&lt;&gt;0,(D29-D28)*100/D28,".")</f>
        <v>4.54726765057838</v>
      </c>
      <c r="Q29" s="63">
        <f>IF(I28&lt;&gt;0,(I29-I28)*100/I28,".")</f>
        <v>4.977552215498731</v>
      </c>
      <c r="R29" s="65">
        <f>IF(AND(J28&lt;&gt;0,J28&lt;&gt;"."),(J29-J28)*100/J28,".")</f>
        <v>3.306540007307271</v>
      </c>
      <c r="S29" s="65" t="str">
        <f>IF(AND(K28&lt;&gt;0,K28&lt;&gt;".",K29&lt;&gt;"."),(K29-K28)*100/K28,".")</f>
        <v>.</v>
      </c>
    </row>
    <row r="30" spans="2:19" ht="12">
      <c r="B30" s="48"/>
      <c r="C30" s="55">
        <v>2000</v>
      </c>
      <c r="D30" s="60">
        <v>5382</v>
      </c>
      <c r="E30" s="61">
        <v>156</v>
      </c>
      <c r="F30" s="60">
        <v>321</v>
      </c>
      <c r="G30" s="62" t="s">
        <v>44</v>
      </c>
      <c r="H30" s="62" t="str">
        <f>IF(G30&lt;&gt;".",F30+G30,".")</f>
        <v>.</v>
      </c>
      <c r="I30" s="61">
        <f>D30+E30</f>
        <v>5538</v>
      </c>
      <c r="J30" s="60">
        <f>D30+F30</f>
        <v>5703</v>
      </c>
      <c r="K30" s="62" t="str">
        <f>IF(H30&lt;&gt;".",D30+H30,".")</f>
        <v>.</v>
      </c>
      <c r="L30" s="63">
        <f>IF(J30&lt;&gt;0,I30*100/J30,".")</f>
        <v>97.10678590215676</v>
      </c>
      <c r="M30" s="64" t="str">
        <f>IF(K30&lt;&gt;".",IF(K30&lt;&gt;0,I30*100/K30,"."),".")</f>
        <v>.</v>
      </c>
      <c r="N30" s="62">
        <f>I30-J30</f>
        <v>-165</v>
      </c>
      <c r="O30" s="62" t="str">
        <f>IF(K30&lt;&gt;".",I30-K30,".")</f>
        <v>.</v>
      </c>
      <c r="P30" s="64">
        <f>IF(D29&lt;&gt;0,(D30-D29)*100/D29,".")</f>
        <v>2.670736360167875</v>
      </c>
      <c r="Q30" s="63">
        <f>IF(I29&lt;&gt;0,(I30-I29)*100/I29,".")</f>
        <v>2.9750836742283377</v>
      </c>
      <c r="R30" s="65">
        <f>IF(AND(J29&lt;&gt;0,J29&lt;&gt;"."),(J30-J29)*100/J29,".")</f>
        <v>0.8488063660477454</v>
      </c>
      <c r="S30" s="65" t="str">
        <f>IF(AND(K29&lt;&gt;0,K29&lt;&gt;".",K30&lt;&gt;"."),(K30-K29)*100/K29,".")</f>
        <v>.</v>
      </c>
    </row>
    <row r="31" spans="2:19" ht="12">
      <c r="B31" s="48"/>
      <c r="C31" s="55">
        <v>2001</v>
      </c>
      <c r="D31" s="60">
        <v>5360</v>
      </c>
      <c r="E31" s="61">
        <v>123</v>
      </c>
      <c r="F31" s="60">
        <v>282</v>
      </c>
      <c r="G31" s="62" t="s">
        <v>44</v>
      </c>
      <c r="H31" s="62" t="str">
        <f>IF(G31&lt;&gt;".",F31+G31,".")</f>
        <v>.</v>
      </c>
      <c r="I31" s="61">
        <f>D31+E31</f>
        <v>5483</v>
      </c>
      <c r="J31" s="60">
        <f>D31+F31</f>
        <v>5642</v>
      </c>
      <c r="K31" s="62" t="str">
        <f>IF(H31&lt;&gt;".",D31+H31,".")</f>
        <v>.</v>
      </c>
      <c r="L31" s="63">
        <f>IF(J31&lt;&gt;0,I31*100/J31,".")</f>
        <v>97.18185040765685</v>
      </c>
      <c r="M31" s="64" t="str">
        <f>IF(K31&lt;&gt;".",IF(K31&lt;&gt;0,I31*100/K31,"."),".")</f>
        <v>.</v>
      </c>
      <c r="N31" s="62">
        <f>I31-J31</f>
        <v>-159</v>
      </c>
      <c r="O31" s="62" t="str">
        <f>IF(K31&lt;&gt;".",I31-K31,".")</f>
        <v>.</v>
      </c>
      <c r="P31" s="64">
        <f>IF(D30&lt;&gt;0,(D31-D30)*100/D30,".")</f>
        <v>-0.4087699739873653</v>
      </c>
      <c r="Q31" s="63">
        <f>IF(I30&lt;&gt;0,(I31-I30)*100/I30,".")</f>
        <v>-0.9931383170819791</v>
      </c>
      <c r="R31" s="65">
        <f>IF(AND(J30&lt;&gt;0,J30&lt;&gt;"."),(J31-J30)*100/J30,".")</f>
        <v>-1.069612484657198</v>
      </c>
      <c r="S31" s="65" t="str">
        <f>IF(AND(K30&lt;&gt;0,K30&lt;&gt;".",K31&lt;&gt;"."),(K31-K30)*100/K30,".")</f>
        <v>.</v>
      </c>
    </row>
    <row r="32" spans="2:19" ht="12">
      <c r="B32" s="48"/>
      <c r="C32" s="55">
        <v>2002</v>
      </c>
      <c r="D32" s="60">
        <v>4921</v>
      </c>
      <c r="E32" s="61">
        <v>82</v>
      </c>
      <c r="F32" s="60">
        <v>268</v>
      </c>
      <c r="G32" s="62" t="s">
        <v>44</v>
      </c>
      <c r="H32" s="62" t="str">
        <f>IF(G32&lt;&gt;".",F32+G32,".")</f>
        <v>.</v>
      </c>
      <c r="I32" s="61">
        <f>D32+E32</f>
        <v>5003</v>
      </c>
      <c r="J32" s="60">
        <f>D32+F32</f>
        <v>5189</v>
      </c>
      <c r="K32" s="62" t="str">
        <f>IF(H32&lt;&gt;".",D32+H32,".")</f>
        <v>.</v>
      </c>
      <c r="L32" s="63">
        <f>IF(J32&lt;&gt;0,I32*100/J32,".")</f>
        <v>96.4154943148969</v>
      </c>
      <c r="M32" s="64" t="str">
        <f>IF(K32&lt;&gt;".",IF(K32&lt;&gt;0,I32*100/K32,"."),".")</f>
        <v>.</v>
      </c>
      <c r="N32" s="62">
        <f>I32-J32</f>
        <v>-186</v>
      </c>
      <c r="O32" s="62" t="str">
        <f>IF(K32&lt;&gt;".",I32-K32,".")</f>
        <v>.</v>
      </c>
      <c r="P32" s="64">
        <f>IF(D31&lt;&gt;0,(D32-D31)*100/D31,".")</f>
        <v>-8.190298507462687</v>
      </c>
      <c r="Q32" s="63">
        <f>IF(I31&lt;&gt;0,(I32-I31)*100/I31,".")</f>
        <v>-8.754331570308226</v>
      </c>
      <c r="R32" s="65">
        <f>IF(AND(J31&lt;&gt;0,J31&lt;&gt;"."),(J32-J31)*100/J31,".")</f>
        <v>-8.029067706487062</v>
      </c>
      <c r="S32" s="65" t="str">
        <f>IF(AND(K31&lt;&gt;0,K31&lt;&gt;".",K32&lt;&gt;"."),(K32-K31)*100/K31,".")</f>
        <v>.</v>
      </c>
    </row>
    <row r="33" spans="2:19" ht="12">
      <c r="B33" s="48"/>
      <c r="C33" s="55">
        <v>2003</v>
      </c>
      <c r="D33" s="60">
        <v>4744</v>
      </c>
      <c r="E33" s="61">
        <v>73</v>
      </c>
      <c r="F33" s="60">
        <v>221</v>
      </c>
      <c r="G33" s="62" t="s">
        <v>44</v>
      </c>
      <c r="H33" s="62" t="str">
        <f>IF(G33&lt;&gt;".",F33+G33,".")</f>
        <v>.</v>
      </c>
      <c r="I33" s="61">
        <f>D33+E33</f>
        <v>4817</v>
      </c>
      <c r="J33" s="60">
        <f>D33+F33</f>
        <v>4965</v>
      </c>
      <c r="K33" s="62" t="str">
        <f>IF(H33&lt;&gt;".",D33+H33,".")</f>
        <v>.</v>
      </c>
      <c r="L33" s="63">
        <f>IF(J33&lt;&gt;0,I33*100/J33,".")</f>
        <v>97.01913393756294</v>
      </c>
      <c r="M33" s="64" t="str">
        <f>IF(K33&lt;&gt;".",IF(K33&lt;&gt;0,I33*100/K33,"."),".")</f>
        <v>.</v>
      </c>
      <c r="N33" s="62">
        <f>I33-J33</f>
        <v>-148</v>
      </c>
      <c r="O33" s="62" t="str">
        <f>IF(K33&lt;&gt;".",I33-K33,".")</f>
        <v>.</v>
      </c>
      <c r="P33" s="64">
        <f>IF(D32&lt;&gt;0,(D33-D32)*100/D32,".")</f>
        <v>-3.5968299126193863</v>
      </c>
      <c r="Q33" s="63">
        <f>IF(I32&lt;&gt;0,(I33-I32)*100/I32,".")</f>
        <v>-3.7177693383969617</v>
      </c>
      <c r="R33" s="65">
        <f>IF(AND(J32&lt;&gt;0,J32&lt;&gt;"."),(J33-J32)*100/J32,".")</f>
        <v>-4.316824050876855</v>
      </c>
      <c r="S33" s="65" t="str">
        <f>IF(AND(K32&lt;&gt;0,K32&lt;&gt;".",K33&lt;&gt;"."),(K33-K32)*100/K32,".")</f>
        <v>.</v>
      </c>
    </row>
    <row r="34" spans="2:19" ht="12">
      <c r="B34" s="48"/>
      <c r="C34" s="55">
        <v>2004</v>
      </c>
      <c r="D34" s="60">
        <v>5178</v>
      </c>
      <c r="E34" s="61">
        <v>52</v>
      </c>
      <c r="F34" s="60">
        <v>290</v>
      </c>
      <c r="G34" s="62" t="s">
        <v>44</v>
      </c>
      <c r="H34" s="62" t="str">
        <f>IF(G34&lt;&gt;".",F34+G34,".")</f>
        <v>.</v>
      </c>
      <c r="I34" s="61">
        <f>D34+E34</f>
        <v>5230</v>
      </c>
      <c r="J34" s="60">
        <f>D34+F34</f>
        <v>5468</v>
      </c>
      <c r="K34" s="62" t="str">
        <f>IF(H34&lt;&gt;".",D34+H34,".")</f>
        <v>.</v>
      </c>
      <c r="L34" s="63">
        <f>IF(J34&lt;&gt;0,I34*100/J34,".")</f>
        <v>95.64740307242135</v>
      </c>
      <c r="M34" s="64" t="str">
        <f>IF(K34&lt;&gt;".",IF(K34&lt;&gt;0,I34*100/K34,"."),".")</f>
        <v>.</v>
      </c>
      <c r="N34" s="62">
        <f>I34-J34</f>
        <v>-238</v>
      </c>
      <c r="O34" s="62" t="str">
        <f>IF(K34&lt;&gt;".",I34-K34,".")</f>
        <v>.</v>
      </c>
      <c r="P34" s="64">
        <f>IF(D33&lt;&gt;0,(D34-D33)*100/D33,".")</f>
        <v>9.14839797639123</v>
      </c>
      <c r="Q34" s="63">
        <f>IF(I33&lt;&gt;0,(I34-I33)*100/I33,".")</f>
        <v>8.573801121029687</v>
      </c>
      <c r="R34" s="65">
        <f>IF(AND(J33&lt;&gt;0,J33&lt;&gt;"."),(J34-J33)*100/J33,".")</f>
        <v>10.13091641490433</v>
      </c>
      <c r="S34" s="65" t="str">
        <f>IF(AND(K33&lt;&gt;0,K33&lt;&gt;".",K34&lt;&gt;"."),(K34-K33)*100/K33,".")</f>
        <v>.</v>
      </c>
    </row>
    <row r="35" spans="2:19" ht="12">
      <c r="B35" s="48"/>
      <c r="C35" s="55">
        <v>2005</v>
      </c>
      <c r="D35" s="60">
        <v>5075</v>
      </c>
      <c r="E35" s="61">
        <v>57</v>
      </c>
      <c r="F35" s="60">
        <v>220</v>
      </c>
      <c r="G35" s="62" t="s">
        <v>44</v>
      </c>
      <c r="H35" s="62" t="str">
        <f>IF(G35&lt;&gt;".",F35+G35,".")</f>
        <v>.</v>
      </c>
      <c r="I35" s="61">
        <f>D35+E35</f>
        <v>5132</v>
      </c>
      <c r="J35" s="60">
        <f>D35+F35</f>
        <v>5295</v>
      </c>
      <c r="K35" s="62" t="str">
        <f>IF(H35&lt;&gt;".",D35+H35,".")</f>
        <v>.</v>
      </c>
      <c r="L35" s="63">
        <f>IF(J35&lt;&gt;0,I35*100/J35,".")</f>
        <v>96.92162417374882</v>
      </c>
      <c r="M35" s="64" t="str">
        <f>IF(K35&lt;&gt;".",IF(K35&lt;&gt;0,I35*100/K35,"."),".")</f>
        <v>.</v>
      </c>
      <c r="N35" s="62">
        <f>I35-J35</f>
        <v>-163</v>
      </c>
      <c r="O35" s="62" t="str">
        <f>IF(K35&lt;&gt;".",I35-K35,".")</f>
        <v>.</v>
      </c>
      <c r="P35" s="64">
        <f>IF(D34&lt;&gt;0,(D35-D34)*100/D34,".")</f>
        <v>-1.989185013518733</v>
      </c>
      <c r="Q35" s="63">
        <f>IF(I34&lt;&gt;0,(I35-I34)*100/I34,".")</f>
        <v>-1.8738049713193117</v>
      </c>
      <c r="R35" s="65">
        <f>IF(AND(J34&lt;&gt;0,J34&lt;&gt;"."),(J35-J34)*100/J34,".")</f>
        <v>-3.1638624725676663</v>
      </c>
      <c r="S35" s="65" t="str">
        <f>IF(AND(K34&lt;&gt;0,K34&lt;&gt;".",K35&lt;&gt;"."),(K35-K34)*100/K34,".")</f>
        <v>.</v>
      </c>
    </row>
    <row r="36" spans="2:19" ht="12">
      <c r="B36" s="48"/>
      <c r="C36" s="55">
        <v>2006</v>
      </c>
      <c r="D36" s="60">
        <v>5302</v>
      </c>
      <c r="E36" s="61">
        <v>66</v>
      </c>
      <c r="F36" s="60">
        <v>203</v>
      </c>
      <c r="G36" s="62" t="s">
        <v>44</v>
      </c>
      <c r="H36" s="62" t="str">
        <f>IF(G36&lt;&gt;".",F36+G36,".")</f>
        <v>.</v>
      </c>
      <c r="I36" s="61">
        <f>D36+E36</f>
        <v>5368</v>
      </c>
      <c r="J36" s="60">
        <f>D36+F36</f>
        <v>5505</v>
      </c>
      <c r="K36" s="62" t="str">
        <f>IF(H36&lt;&gt;".",D36+H36,".")</f>
        <v>.</v>
      </c>
      <c r="L36" s="63">
        <f>IF(J36&lt;&gt;0,I36*100/J36,".")</f>
        <v>97.51135331516802</v>
      </c>
      <c r="M36" s="64" t="str">
        <f>IF(K36&lt;&gt;".",IF(K36&lt;&gt;0,I36*100/K36,"."),".")</f>
        <v>.</v>
      </c>
      <c r="N36" s="62">
        <f>I36-J36</f>
        <v>-137</v>
      </c>
      <c r="O36" s="62" t="str">
        <f>IF(K36&lt;&gt;".",I36-K36,".")</f>
        <v>.</v>
      </c>
      <c r="P36" s="64">
        <f>IF(D35&lt;&gt;0,(D36-D35)*100/D35,".")</f>
        <v>4.472906403940887</v>
      </c>
      <c r="Q36" s="63">
        <f>IF(I35&lt;&gt;0,(I36-I35)*100/I35,".")</f>
        <v>4.5985970381917385</v>
      </c>
      <c r="R36" s="65">
        <f>IF(AND(J35&lt;&gt;0,J35&lt;&gt;"."),(J36-J35)*100/J35,".")</f>
        <v>3.9660056657223794</v>
      </c>
      <c r="S36" s="65" t="str">
        <f>IF(AND(K35&lt;&gt;0,K35&lt;&gt;".",K36&lt;&gt;"."),(K36-K35)*100/K35,".")</f>
        <v>.</v>
      </c>
    </row>
    <row r="37" spans="2:19" ht="12">
      <c r="B37" s="48"/>
      <c r="C37" s="55">
        <v>2007</v>
      </c>
      <c r="D37" s="60">
        <v>5637</v>
      </c>
      <c r="E37" s="61">
        <v>87</v>
      </c>
      <c r="F37" s="60">
        <v>207</v>
      </c>
      <c r="G37" s="62">
        <v>939</v>
      </c>
      <c r="H37" s="62">
        <f>IF(G37&lt;&gt;".",F37+G37,".")</f>
        <v>1146</v>
      </c>
      <c r="I37" s="61">
        <f>D37+E37</f>
        <v>5724</v>
      </c>
      <c r="J37" s="60">
        <f>D37+F37</f>
        <v>5844</v>
      </c>
      <c r="K37" s="62">
        <f>IF(H37&lt;&gt;".",D37+H37,".")</f>
        <v>6783</v>
      </c>
      <c r="L37" s="63">
        <f>IF(J37&lt;&gt;0,I37*100/J37,".")</f>
        <v>97.94661190965093</v>
      </c>
      <c r="M37" s="64">
        <f>IF(K37&lt;&gt;".",IF(K37&lt;&gt;0,I37*100/K37,"."),".")</f>
        <v>84.3874391862008</v>
      </c>
      <c r="N37" s="62">
        <f>I37-J37</f>
        <v>-120</v>
      </c>
      <c r="O37" s="62">
        <f>IF(K37&lt;&gt;".",I37-K37,".")</f>
        <v>-1059</v>
      </c>
      <c r="P37" s="64">
        <f>IF(D36&lt;&gt;0,(D37-D36)*100/D36,".")</f>
        <v>6.318370426254243</v>
      </c>
      <c r="Q37" s="63">
        <f>IF(I36&lt;&gt;0,(I37-I36)*100/I36,".")</f>
        <v>6.631892697466468</v>
      </c>
      <c r="R37" s="65">
        <f>IF(AND(J36&lt;&gt;0,J36&lt;&gt;"."),(J37-J36)*100/J36,".")</f>
        <v>6.1580381471389645</v>
      </c>
      <c r="S37" s="65" t="str">
        <f>IF(AND(K36&lt;&gt;0,K36&lt;&gt;".",K37&lt;&gt;"."),(K37-K36)*100/K36,".")</f>
        <v>.</v>
      </c>
    </row>
    <row r="38" spans="2:19" ht="12">
      <c r="B38" s="48"/>
      <c r="C38" s="55">
        <v>2008</v>
      </c>
      <c r="D38" s="60">
        <v>5692</v>
      </c>
      <c r="E38" s="61">
        <v>233</v>
      </c>
      <c r="F38" s="60">
        <v>97</v>
      </c>
      <c r="G38" s="62">
        <v>844</v>
      </c>
      <c r="H38" s="62">
        <f>IF(G38&lt;&gt;".",F38+G38,".")</f>
        <v>941</v>
      </c>
      <c r="I38" s="61">
        <f>D38+E38</f>
        <v>5925</v>
      </c>
      <c r="J38" s="60">
        <f>D38+F38</f>
        <v>5789</v>
      </c>
      <c r="K38" s="62">
        <f>IF(H38&lt;&gt;".",D38+H38,".")</f>
        <v>6633</v>
      </c>
      <c r="L38" s="63">
        <f>IF(J38&lt;&gt;0,I38*100/J38,".")</f>
        <v>102.34928312316462</v>
      </c>
      <c r="M38" s="64">
        <f>IF(K38&lt;&gt;".",IF(K38&lt;&gt;0,I38*100/K38,"."),".")</f>
        <v>89.32609678878336</v>
      </c>
      <c r="N38" s="62">
        <f>I38-J38</f>
        <v>136</v>
      </c>
      <c r="O38" s="62">
        <f>IF(K38&lt;&gt;".",I38-K38,".")</f>
        <v>-708</v>
      </c>
      <c r="P38" s="64">
        <f>IF(D37&lt;&gt;0,(D38-D37)*100/D37,".")</f>
        <v>0.9756962923540891</v>
      </c>
      <c r="Q38" s="63">
        <f>IF(I37&lt;&gt;0,(I38-I37)*100/I37,".")</f>
        <v>3.511530398322851</v>
      </c>
      <c r="R38" s="65">
        <f>IF(AND(J37&lt;&gt;0,J37&lt;&gt;"."),(J38-J37)*100/J37,".")</f>
        <v>-0.9411362080766599</v>
      </c>
      <c r="S38" s="65">
        <f>IF(AND(K37&lt;&gt;0,K37&lt;&gt;".",K38&lt;&gt;"."),(K38-K37)*100/K37,".")</f>
        <v>-2.21141088014153</v>
      </c>
    </row>
    <row r="39" spans="2:19" ht="12">
      <c r="B39" s="48"/>
      <c r="C39" s="55">
        <v>2009</v>
      </c>
      <c r="D39" s="60">
        <v>5355</v>
      </c>
      <c r="E39" s="61">
        <v>248</v>
      </c>
      <c r="F39" s="60">
        <v>57</v>
      </c>
      <c r="G39" s="62">
        <v>667</v>
      </c>
      <c r="H39" s="62">
        <f>IF(G39&lt;&gt;".",F39+G39,".")</f>
        <v>724</v>
      </c>
      <c r="I39" s="61">
        <f>D39+E39</f>
        <v>5603</v>
      </c>
      <c r="J39" s="60">
        <f>D39+F39</f>
        <v>5412</v>
      </c>
      <c r="K39" s="62">
        <f>IF(H39&lt;&gt;".",D39+H39,".")</f>
        <v>6079</v>
      </c>
      <c r="L39" s="63">
        <f>IF(J39&lt;&gt;0,I39*100/J39,".")</f>
        <v>103.52919438285292</v>
      </c>
      <c r="M39" s="64">
        <f>IF(K39&lt;&gt;".",IF(K39&lt;&gt;0,I39*100/K39,"."),".")</f>
        <v>92.16976476394144</v>
      </c>
      <c r="N39" s="62">
        <f>I39-J39</f>
        <v>191</v>
      </c>
      <c r="O39" s="62">
        <f>IF(K39&lt;&gt;".",I39-K39,".")</f>
        <v>-476</v>
      </c>
      <c r="P39" s="64">
        <f>IF(D38&lt;&gt;0,(D39-D38)*100/D38,".")</f>
        <v>-5.920590302178496</v>
      </c>
      <c r="Q39" s="63">
        <f>IF(I38&lt;&gt;0,(I39-I38)*100/I38,".")</f>
        <v>-5.434599156118144</v>
      </c>
      <c r="R39" s="65">
        <f>IF(AND(J38&lt;&gt;0,J38&lt;&gt;"."),(J39-J38)*100/J38,".")</f>
        <v>-6.512351010537226</v>
      </c>
      <c r="S39" s="65">
        <f>IF(AND(K38&lt;&gt;0,K38&lt;&gt;".",K39&lt;&gt;"."),(K39-K38)*100/K38,".")</f>
        <v>-8.352178501432233</v>
      </c>
    </row>
    <row r="40" spans="2:19" ht="18.75" customHeight="1">
      <c r="B40" s="48"/>
      <c r="C40" s="55"/>
      <c r="D40" s="60"/>
      <c r="E40" s="61"/>
      <c r="F40" s="60"/>
      <c r="G40" s="62"/>
      <c r="H40" s="62"/>
      <c r="I40" s="61"/>
      <c r="J40" s="60"/>
      <c r="K40" s="62"/>
      <c r="L40" s="63"/>
      <c r="M40" s="64"/>
      <c r="N40" s="62"/>
      <c r="O40" s="62"/>
      <c r="P40" s="64"/>
      <c r="Q40" s="63"/>
      <c r="R40" s="65"/>
      <c r="S40" s="65"/>
    </row>
    <row r="41" spans="2:19" ht="24" customHeight="1">
      <c r="B41" s="48"/>
      <c r="C41" s="49" t="s">
        <v>54</v>
      </c>
      <c r="D41" s="50"/>
      <c r="E41" s="51"/>
      <c r="F41" s="50"/>
      <c r="G41" s="50"/>
      <c r="H41" s="52"/>
      <c r="I41" s="51"/>
      <c r="J41" s="50"/>
      <c r="K41" s="52"/>
      <c r="L41" s="50"/>
      <c r="M41" s="51"/>
      <c r="N41" s="50"/>
      <c r="O41" s="50"/>
      <c r="P41" s="51"/>
      <c r="Q41" s="50"/>
      <c r="R41" s="53"/>
      <c r="S41" s="53"/>
    </row>
    <row r="42" spans="2:19" ht="5.25" customHeight="1">
      <c r="B42" s="48"/>
      <c r="C42" s="55"/>
      <c r="D42" s="56"/>
      <c r="E42" s="57"/>
      <c r="F42" s="56"/>
      <c r="G42" s="56"/>
      <c r="H42" s="58"/>
      <c r="I42" s="57"/>
      <c r="J42" s="56"/>
      <c r="K42" s="58"/>
      <c r="L42" s="56"/>
      <c r="M42" s="57"/>
      <c r="N42" s="56"/>
      <c r="O42" s="56"/>
      <c r="P42" s="57"/>
      <c r="Q42" s="56"/>
      <c r="R42" s="59"/>
      <c r="S42" s="59"/>
    </row>
    <row r="43" spans="2:19" ht="12">
      <c r="B43" s="48"/>
      <c r="C43" s="55">
        <v>1998</v>
      </c>
      <c r="D43" s="60">
        <v>1534</v>
      </c>
      <c r="E43" s="61">
        <v>34</v>
      </c>
      <c r="F43" s="60">
        <v>116</v>
      </c>
      <c r="G43" s="62" t="s">
        <v>44</v>
      </c>
      <c r="H43" s="62" t="str">
        <f>IF(G43&lt;&gt;".",F43+G43,".")</f>
        <v>.</v>
      </c>
      <c r="I43" s="61">
        <f>D43+E43</f>
        <v>1568</v>
      </c>
      <c r="J43" s="60">
        <f>D43+F43</f>
        <v>1650</v>
      </c>
      <c r="K43" s="62" t="str">
        <f>IF(H43&lt;&gt;".",D43+H43,".")</f>
        <v>.</v>
      </c>
      <c r="L43" s="63">
        <f>IF(J43&lt;&gt;0,I43*100/J43,".")</f>
        <v>95.03030303030303</v>
      </c>
      <c r="M43" s="64" t="str">
        <f>IF(K43&lt;&gt;".",IF(K43&lt;&gt;0,I43*100/K43,"."),".")</f>
        <v>.</v>
      </c>
      <c r="N43" s="62">
        <f>I43-J43</f>
        <v>-82</v>
      </c>
      <c r="O43" s="62" t="str">
        <f>IF(K43&lt;&gt;".",I43-K43,".")</f>
        <v>.</v>
      </c>
      <c r="P43" s="64" t="str">
        <f>IF(D42&lt;&gt;0,(D43-D42)*100/D42,".")</f>
        <v>.</v>
      </c>
      <c r="Q43" s="63" t="str">
        <f>IF(I42&lt;&gt;0,(I43-I42)*100/I42,".")</f>
        <v>.</v>
      </c>
      <c r="R43" s="65" t="str">
        <f>IF(AND(J42&lt;&gt;0,J42&lt;&gt;"."),(J43-J42)*100/J42,".")</f>
        <v>.</v>
      </c>
      <c r="S43" s="65" t="str">
        <f>IF(AND(K42&lt;&gt;0,K42&lt;&gt;".",K43&lt;&gt;"."),(K43-K42)*100/K42,".")</f>
        <v>.</v>
      </c>
    </row>
    <row r="44" spans="2:19" ht="12">
      <c r="B44" s="48"/>
      <c r="C44" s="55">
        <v>1999</v>
      </c>
      <c r="D44" s="60">
        <v>1676</v>
      </c>
      <c r="E44" s="61">
        <v>21</v>
      </c>
      <c r="F44" s="60">
        <v>156</v>
      </c>
      <c r="G44" s="62" t="s">
        <v>44</v>
      </c>
      <c r="H44" s="62" t="str">
        <f>IF(G44&lt;&gt;".",F44+G44,".")</f>
        <v>.</v>
      </c>
      <c r="I44" s="61">
        <f>D44+E44</f>
        <v>1697</v>
      </c>
      <c r="J44" s="60">
        <f>D44+F44</f>
        <v>1832</v>
      </c>
      <c r="K44" s="62" t="str">
        <f>IF(H44&lt;&gt;".",D44+H44,".")</f>
        <v>.</v>
      </c>
      <c r="L44" s="63">
        <f>IF(J44&lt;&gt;0,I44*100/J44,".")</f>
        <v>92.63100436681222</v>
      </c>
      <c r="M44" s="64" t="str">
        <f>IF(K44&lt;&gt;".",IF(K44&lt;&gt;0,I44*100/K44,"."),".")</f>
        <v>.</v>
      </c>
      <c r="N44" s="62">
        <f>I44-J44</f>
        <v>-135</v>
      </c>
      <c r="O44" s="62" t="str">
        <f>IF(K44&lt;&gt;".",I44-K44,".")</f>
        <v>.</v>
      </c>
      <c r="P44" s="64">
        <f>IF(D43&lt;&gt;0,(D44-D43)*100/D43,".")</f>
        <v>9.256844850065189</v>
      </c>
      <c r="Q44" s="63">
        <f>IF(I43&lt;&gt;0,(I44-I43)*100/I43,".")</f>
        <v>8.22704081632653</v>
      </c>
      <c r="R44" s="65">
        <f>IF(AND(J43&lt;&gt;0,J43&lt;&gt;"."),(J44-J43)*100/J43,".")</f>
        <v>11.030303030303031</v>
      </c>
      <c r="S44" s="65" t="str">
        <f>IF(AND(K43&lt;&gt;0,K43&lt;&gt;".",K44&lt;&gt;"."),(K44-K43)*100/K43,".")</f>
        <v>.</v>
      </c>
    </row>
    <row r="45" spans="2:19" ht="12">
      <c r="B45" s="48"/>
      <c r="C45" s="55">
        <v>2000</v>
      </c>
      <c r="D45" s="60">
        <v>1667</v>
      </c>
      <c r="E45" s="61">
        <v>21</v>
      </c>
      <c r="F45" s="60">
        <v>114</v>
      </c>
      <c r="G45" s="62" t="s">
        <v>44</v>
      </c>
      <c r="H45" s="62" t="str">
        <f>IF(G45&lt;&gt;".",F45+G45,".")</f>
        <v>.</v>
      </c>
      <c r="I45" s="61">
        <f>D45+E45</f>
        <v>1688</v>
      </c>
      <c r="J45" s="60">
        <f>D45+F45</f>
        <v>1781</v>
      </c>
      <c r="K45" s="62" t="str">
        <f>IF(H45&lt;&gt;".",D45+H45,".")</f>
        <v>.</v>
      </c>
      <c r="L45" s="63">
        <f>IF(J45&lt;&gt;0,I45*100/J45,".")</f>
        <v>94.77821448624368</v>
      </c>
      <c r="M45" s="64" t="str">
        <f>IF(K45&lt;&gt;".",IF(K45&lt;&gt;0,I45*100/K45,"."),".")</f>
        <v>.</v>
      </c>
      <c r="N45" s="62">
        <f>I45-J45</f>
        <v>-93</v>
      </c>
      <c r="O45" s="62" t="str">
        <f>IF(K45&lt;&gt;".",I45-K45,".")</f>
        <v>.</v>
      </c>
      <c r="P45" s="64">
        <f>IF(D44&lt;&gt;0,(D45-D44)*100/D44,".")</f>
        <v>-0.5369928400954654</v>
      </c>
      <c r="Q45" s="63">
        <f>IF(I44&lt;&gt;0,(I45-I44)*100/I44,".")</f>
        <v>-0.5303476723629935</v>
      </c>
      <c r="R45" s="65">
        <f>IF(AND(J44&lt;&gt;0,J44&lt;&gt;"."),(J45-J44)*100/J44,".")</f>
        <v>-2.7838427947598254</v>
      </c>
      <c r="S45" s="65" t="str">
        <f>IF(AND(K44&lt;&gt;0,K44&lt;&gt;".",K45&lt;&gt;"."),(K45-K44)*100/K44,".")</f>
        <v>.</v>
      </c>
    </row>
    <row r="46" spans="2:19" ht="12">
      <c r="B46" s="48"/>
      <c r="C46" s="55">
        <v>2001</v>
      </c>
      <c r="D46" s="60">
        <v>1481</v>
      </c>
      <c r="E46" s="61">
        <v>23</v>
      </c>
      <c r="F46" s="60">
        <v>133</v>
      </c>
      <c r="G46" s="62" t="s">
        <v>44</v>
      </c>
      <c r="H46" s="62" t="str">
        <f>IF(G46&lt;&gt;".",F46+G46,".")</f>
        <v>.</v>
      </c>
      <c r="I46" s="61">
        <f>D46+E46</f>
        <v>1504</v>
      </c>
      <c r="J46" s="60">
        <f>D46+F46</f>
        <v>1614</v>
      </c>
      <c r="K46" s="62" t="str">
        <f>IF(H46&lt;&gt;".",D46+H46,".")</f>
        <v>.</v>
      </c>
      <c r="L46" s="63">
        <f>IF(J46&lt;&gt;0,I46*100/J46,".")</f>
        <v>93.18463444857497</v>
      </c>
      <c r="M46" s="64" t="str">
        <f>IF(K46&lt;&gt;".",IF(K46&lt;&gt;0,I46*100/K46,"."),".")</f>
        <v>.</v>
      </c>
      <c r="N46" s="62">
        <f>I46-J46</f>
        <v>-110</v>
      </c>
      <c r="O46" s="62" t="str">
        <f>IF(K46&lt;&gt;".",I46-K46,".")</f>
        <v>.</v>
      </c>
      <c r="P46" s="64">
        <f>IF(D45&lt;&gt;0,(D46-D45)*100/D45,".")</f>
        <v>-11.157768446310738</v>
      </c>
      <c r="Q46" s="63">
        <f>IF(I45&lt;&gt;0,(I46-I45)*100/I45,".")</f>
        <v>-10.90047393364929</v>
      </c>
      <c r="R46" s="65">
        <f>IF(AND(J45&lt;&gt;0,J45&lt;&gt;"."),(J46-J45)*100/J45,".")</f>
        <v>-9.376754632229085</v>
      </c>
      <c r="S46" s="65" t="str">
        <f>IF(AND(K45&lt;&gt;0,K45&lt;&gt;".",K46&lt;&gt;"."),(K46-K45)*100/K45,".")</f>
        <v>.</v>
      </c>
    </row>
    <row r="47" spans="2:19" ht="12">
      <c r="B47" s="48"/>
      <c r="C47" s="55">
        <v>2002</v>
      </c>
      <c r="D47" s="60">
        <v>1418</v>
      </c>
      <c r="E47" s="61">
        <v>22</v>
      </c>
      <c r="F47" s="60">
        <v>152</v>
      </c>
      <c r="G47" s="62" t="s">
        <v>44</v>
      </c>
      <c r="H47" s="62" t="str">
        <f>IF(G47&lt;&gt;".",F47+G47,".")</f>
        <v>.</v>
      </c>
      <c r="I47" s="61">
        <f>D47+E47</f>
        <v>1440</v>
      </c>
      <c r="J47" s="60">
        <f>D47+F47</f>
        <v>1570</v>
      </c>
      <c r="K47" s="62" t="str">
        <f>IF(H47&lt;&gt;".",D47+H47,".")</f>
        <v>.</v>
      </c>
      <c r="L47" s="63">
        <f>IF(J47&lt;&gt;0,I47*100/J47,".")</f>
        <v>91.71974522292993</v>
      </c>
      <c r="M47" s="64" t="str">
        <f>IF(K47&lt;&gt;".",IF(K47&lt;&gt;0,I47*100/K47,"."),".")</f>
        <v>.</v>
      </c>
      <c r="N47" s="62">
        <f>I47-J47</f>
        <v>-130</v>
      </c>
      <c r="O47" s="62" t="str">
        <f>IF(K47&lt;&gt;".",I47-K47,".")</f>
        <v>.</v>
      </c>
      <c r="P47" s="64">
        <f>IF(D46&lt;&gt;0,(D47-D46)*100/D46,".")</f>
        <v>-4.25388251181634</v>
      </c>
      <c r="Q47" s="63">
        <f>IF(I46&lt;&gt;0,(I47-I46)*100/I46,".")</f>
        <v>-4.25531914893617</v>
      </c>
      <c r="R47" s="65">
        <f>IF(AND(J46&lt;&gt;0,J46&lt;&gt;"."),(J47-J46)*100/J46,".")</f>
        <v>-2.7261462205700124</v>
      </c>
      <c r="S47" s="65" t="str">
        <f>IF(AND(K46&lt;&gt;0,K46&lt;&gt;".",K47&lt;&gt;"."),(K47-K46)*100/K46,".")</f>
        <v>.</v>
      </c>
    </row>
    <row r="48" spans="2:19" ht="12">
      <c r="B48" s="48"/>
      <c r="C48" s="55">
        <v>2003</v>
      </c>
      <c r="D48" s="60">
        <v>1417</v>
      </c>
      <c r="E48" s="61">
        <v>20</v>
      </c>
      <c r="F48" s="60">
        <v>147</v>
      </c>
      <c r="G48" s="62" t="s">
        <v>44</v>
      </c>
      <c r="H48" s="62" t="str">
        <f>IF(G48&lt;&gt;".",F48+G48,".")</f>
        <v>.</v>
      </c>
      <c r="I48" s="61">
        <f>D48+E48</f>
        <v>1437</v>
      </c>
      <c r="J48" s="60">
        <f>D48+F48</f>
        <v>1564</v>
      </c>
      <c r="K48" s="62" t="str">
        <f>IF(H48&lt;&gt;".",D48+H48,".")</f>
        <v>.</v>
      </c>
      <c r="L48" s="63">
        <f>IF(J48&lt;&gt;0,I48*100/J48,".")</f>
        <v>91.87979539641944</v>
      </c>
      <c r="M48" s="64" t="str">
        <f>IF(K48&lt;&gt;".",IF(K48&lt;&gt;0,I48*100/K48,"."),".")</f>
        <v>.</v>
      </c>
      <c r="N48" s="62">
        <f>I48-J48</f>
        <v>-127</v>
      </c>
      <c r="O48" s="62" t="str">
        <f>IF(K48&lt;&gt;".",I48-K48,".")</f>
        <v>.</v>
      </c>
      <c r="P48" s="64">
        <f>IF(D47&lt;&gt;0,(D48-D47)*100/D47,".")</f>
        <v>-0.07052186177715092</v>
      </c>
      <c r="Q48" s="63">
        <f>IF(I47&lt;&gt;0,(I48-I47)*100/I47,".")</f>
        <v>-0.20833333333333334</v>
      </c>
      <c r="R48" s="65">
        <f>IF(AND(J47&lt;&gt;0,J47&lt;&gt;"."),(J48-J47)*100/J47,".")</f>
        <v>-0.3821656050955414</v>
      </c>
      <c r="S48" s="65" t="str">
        <f>IF(AND(K47&lt;&gt;0,K47&lt;&gt;".",K48&lt;&gt;"."),(K48-K47)*100/K47,".")</f>
        <v>.</v>
      </c>
    </row>
    <row r="49" spans="2:19" ht="12">
      <c r="B49" s="48"/>
      <c r="C49" s="55">
        <v>2004</v>
      </c>
      <c r="D49" s="60">
        <v>1397</v>
      </c>
      <c r="E49" s="61">
        <v>16</v>
      </c>
      <c r="F49" s="60">
        <v>78</v>
      </c>
      <c r="G49" s="62" t="s">
        <v>44</v>
      </c>
      <c r="H49" s="62" t="str">
        <f>IF(G49&lt;&gt;".",F49+G49,".")</f>
        <v>.</v>
      </c>
      <c r="I49" s="61">
        <f>D49+E49</f>
        <v>1413</v>
      </c>
      <c r="J49" s="60">
        <f>D49+F49</f>
        <v>1475</v>
      </c>
      <c r="K49" s="62" t="str">
        <f>IF(H49&lt;&gt;".",D49+H49,".")</f>
        <v>.</v>
      </c>
      <c r="L49" s="63">
        <f>IF(J49&lt;&gt;0,I49*100/J49,".")</f>
        <v>95.79661016949153</v>
      </c>
      <c r="M49" s="64" t="str">
        <f>IF(K49&lt;&gt;".",IF(K49&lt;&gt;0,I49*100/K49,"."),".")</f>
        <v>.</v>
      </c>
      <c r="N49" s="62">
        <f>I49-J49</f>
        <v>-62</v>
      </c>
      <c r="O49" s="62" t="str">
        <f>IF(K49&lt;&gt;".",I49-K49,".")</f>
        <v>.</v>
      </c>
      <c r="P49" s="64">
        <f>IF(D48&lt;&gt;0,(D49-D48)*100/D48,".")</f>
        <v>-1.4114326040931546</v>
      </c>
      <c r="Q49" s="63">
        <f>IF(I48&lt;&gt;0,(I49-I48)*100/I48,".")</f>
        <v>-1.6701461377870563</v>
      </c>
      <c r="R49" s="65">
        <f>IF(AND(J48&lt;&gt;0,J48&lt;&gt;"."),(J49-J48)*100/J48,".")</f>
        <v>-5.690537084398977</v>
      </c>
      <c r="S49" s="65" t="str">
        <f>IF(AND(K48&lt;&gt;0,K48&lt;&gt;".",K49&lt;&gt;"."),(K49-K48)*100/K48,".")</f>
        <v>.</v>
      </c>
    </row>
    <row r="50" spans="2:19" ht="12">
      <c r="B50" s="48"/>
      <c r="C50" s="55">
        <v>2005</v>
      </c>
      <c r="D50" s="60">
        <v>1349</v>
      </c>
      <c r="E50" s="61">
        <v>15</v>
      </c>
      <c r="F50" s="60">
        <v>188</v>
      </c>
      <c r="G50" s="62" t="s">
        <v>44</v>
      </c>
      <c r="H50" s="62" t="str">
        <f>IF(G50&lt;&gt;".",F50+G50,".")</f>
        <v>.</v>
      </c>
      <c r="I50" s="61">
        <f>D50+E50</f>
        <v>1364</v>
      </c>
      <c r="J50" s="60">
        <f>D50+F50</f>
        <v>1537</v>
      </c>
      <c r="K50" s="62" t="str">
        <f>IF(H50&lt;&gt;".",D50+H50,".")</f>
        <v>.</v>
      </c>
      <c r="L50" s="63">
        <f>IF(J50&lt;&gt;0,I50*100/J50,".")</f>
        <v>88.74430709173716</v>
      </c>
      <c r="M50" s="64" t="str">
        <f>IF(K50&lt;&gt;".",IF(K50&lt;&gt;0,I50*100/K50,"."),".")</f>
        <v>.</v>
      </c>
      <c r="N50" s="62">
        <f>I50-J50</f>
        <v>-173</v>
      </c>
      <c r="O50" s="62" t="str">
        <f>IF(K50&lt;&gt;".",I50-K50,".")</f>
        <v>.</v>
      </c>
      <c r="P50" s="64">
        <f>IF(D49&lt;&gt;0,(D50-D49)*100/D49,".")</f>
        <v>-3.435934144595562</v>
      </c>
      <c r="Q50" s="63">
        <f>IF(I49&lt;&gt;0,(I50-I49)*100/I49,".")</f>
        <v>-3.467799009200283</v>
      </c>
      <c r="R50" s="65">
        <f>IF(AND(J49&lt;&gt;0,J49&lt;&gt;"."),(J50-J49)*100/J49,".")</f>
        <v>4.203389830508475</v>
      </c>
      <c r="S50" s="65" t="str">
        <f>IF(AND(K49&lt;&gt;0,K49&lt;&gt;".",K50&lt;&gt;"."),(K50-K49)*100/K49,".")</f>
        <v>.</v>
      </c>
    </row>
    <row r="51" spans="2:19" ht="12">
      <c r="B51" s="48"/>
      <c r="C51" s="55">
        <v>2006</v>
      </c>
      <c r="D51" s="60">
        <v>1441</v>
      </c>
      <c r="E51" s="61">
        <v>13</v>
      </c>
      <c r="F51" s="60">
        <v>321</v>
      </c>
      <c r="G51" s="62" t="s">
        <v>44</v>
      </c>
      <c r="H51" s="62" t="str">
        <f>IF(G51&lt;&gt;".",F51+G51,".")</f>
        <v>.</v>
      </c>
      <c r="I51" s="61">
        <f>D51+E51</f>
        <v>1454</v>
      </c>
      <c r="J51" s="60">
        <f>D51+F51</f>
        <v>1762</v>
      </c>
      <c r="K51" s="62" t="str">
        <f>IF(H51&lt;&gt;".",D51+H51,".")</f>
        <v>.</v>
      </c>
      <c r="L51" s="63">
        <f>IF(J51&lt;&gt;0,I51*100/J51,".")</f>
        <v>82.51986379114642</v>
      </c>
      <c r="M51" s="64" t="str">
        <f>IF(K51&lt;&gt;".",IF(K51&lt;&gt;0,I51*100/K51,"."),".")</f>
        <v>.</v>
      </c>
      <c r="N51" s="62">
        <f>I51-J51</f>
        <v>-308</v>
      </c>
      <c r="O51" s="62" t="str">
        <f>IF(K51&lt;&gt;".",I51-K51,".")</f>
        <v>.</v>
      </c>
      <c r="P51" s="64">
        <f>IF(D50&lt;&gt;0,(D51-D50)*100/D50,".")</f>
        <v>6.81986656782802</v>
      </c>
      <c r="Q51" s="63">
        <f>IF(I50&lt;&gt;0,(I51-I50)*100/I50,".")</f>
        <v>6.5982404692082115</v>
      </c>
      <c r="R51" s="65">
        <f>IF(AND(J50&lt;&gt;0,J50&lt;&gt;"."),(J51-J50)*100/J50,".")</f>
        <v>14.638906961613532</v>
      </c>
      <c r="S51" s="65" t="str">
        <f>IF(AND(K50&lt;&gt;0,K50&lt;&gt;".",K51&lt;&gt;"."),(K51-K50)*100/K50,".")</f>
        <v>.</v>
      </c>
    </row>
    <row r="52" spans="2:19" ht="12">
      <c r="B52" s="48"/>
      <c r="C52" s="55">
        <v>2007</v>
      </c>
      <c r="D52" s="60">
        <v>1606</v>
      </c>
      <c r="E52" s="61">
        <v>11</v>
      </c>
      <c r="F52" s="60">
        <v>234</v>
      </c>
      <c r="G52" s="62">
        <v>341</v>
      </c>
      <c r="H52" s="62">
        <f>IF(G52&lt;&gt;".",F52+G52,".")</f>
        <v>575</v>
      </c>
      <c r="I52" s="61">
        <f>D52+E52</f>
        <v>1617</v>
      </c>
      <c r="J52" s="60">
        <f>D52+F52</f>
        <v>1840</v>
      </c>
      <c r="K52" s="62">
        <f>IF(H52&lt;&gt;".",D52+H52,".")</f>
        <v>2181</v>
      </c>
      <c r="L52" s="63">
        <f>IF(J52&lt;&gt;0,I52*100/J52,".")</f>
        <v>87.8804347826087</v>
      </c>
      <c r="M52" s="64">
        <f>IF(K52&lt;&gt;".",IF(K52&lt;&gt;0,I52*100/K52,"."),".")</f>
        <v>74.14030261348006</v>
      </c>
      <c r="N52" s="62">
        <f>I52-J52</f>
        <v>-223</v>
      </c>
      <c r="O52" s="62">
        <f>IF(K52&lt;&gt;".",I52-K52,".")</f>
        <v>-564</v>
      </c>
      <c r="P52" s="64">
        <f>IF(D51&lt;&gt;0,(D52-D51)*100/D51,".")</f>
        <v>11.450381679389313</v>
      </c>
      <c r="Q52" s="63">
        <f>IF(I51&lt;&gt;0,(I52-I51)*100/I51,".")</f>
        <v>11.210453920220083</v>
      </c>
      <c r="R52" s="65">
        <f>IF(AND(J51&lt;&gt;0,J51&lt;&gt;"."),(J52-J51)*100/J51,".")</f>
        <v>4.426787741203178</v>
      </c>
      <c r="S52" s="65" t="str">
        <f>IF(AND(K51&lt;&gt;0,K51&lt;&gt;".",K52&lt;&gt;"."),(K52-K51)*100/K51,".")</f>
        <v>.</v>
      </c>
    </row>
    <row r="53" spans="2:19" ht="12">
      <c r="B53" s="48"/>
      <c r="C53" s="55">
        <v>2008</v>
      </c>
      <c r="D53" s="60">
        <v>1750</v>
      </c>
      <c r="E53" s="61">
        <v>35</v>
      </c>
      <c r="F53" s="60">
        <v>129</v>
      </c>
      <c r="G53" s="62">
        <v>398</v>
      </c>
      <c r="H53" s="62">
        <f>IF(G53&lt;&gt;".",F53+G53,".")</f>
        <v>527</v>
      </c>
      <c r="I53" s="61">
        <f>D53+E53</f>
        <v>1785</v>
      </c>
      <c r="J53" s="60">
        <f>D53+F53</f>
        <v>1879</v>
      </c>
      <c r="K53" s="62">
        <f>IF(H53&lt;&gt;".",D53+H53,".")</f>
        <v>2277</v>
      </c>
      <c r="L53" s="63">
        <f>IF(J53&lt;&gt;0,I53*100/J53,".")</f>
        <v>94.99733901011176</v>
      </c>
      <c r="M53" s="64">
        <f>IF(K53&lt;&gt;".",IF(K53&lt;&gt;0,I53*100/K53,"."),".")</f>
        <v>78.39262187088273</v>
      </c>
      <c r="N53" s="62">
        <f>I53-J53</f>
        <v>-94</v>
      </c>
      <c r="O53" s="62">
        <f>IF(K53&lt;&gt;".",I53-K53,".")</f>
        <v>-492</v>
      </c>
      <c r="P53" s="64">
        <f>IF(D52&lt;&gt;0,(D53-D52)*100/D52,".")</f>
        <v>8.966376089663761</v>
      </c>
      <c r="Q53" s="63">
        <f>IF(I52&lt;&gt;0,(I53-I52)*100/I52,".")</f>
        <v>10.38961038961039</v>
      </c>
      <c r="R53" s="65">
        <f>IF(AND(J52&lt;&gt;0,J52&lt;&gt;"."),(J53-J52)*100/J52,".")</f>
        <v>2.119565217391304</v>
      </c>
      <c r="S53" s="65">
        <f>IF(AND(K52&lt;&gt;0,K52&lt;&gt;".",K53&lt;&gt;"."),(K53-K52)*100/K52,".")</f>
        <v>4.401650618982118</v>
      </c>
    </row>
    <row r="54" spans="2:19" ht="12">
      <c r="B54" s="48"/>
      <c r="C54" s="55">
        <v>2009</v>
      </c>
      <c r="D54" s="60">
        <v>1714</v>
      </c>
      <c r="E54" s="61">
        <v>38</v>
      </c>
      <c r="F54" s="60">
        <v>34</v>
      </c>
      <c r="G54" s="62">
        <v>284</v>
      </c>
      <c r="H54" s="62">
        <f>IF(G54&lt;&gt;".",F54+G54,".")</f>
        <v>318</v>
      </c>
      <c r="I54" s="61">
        <f>D54+E54</f>
        <v>1752</v>
      </c>
      <c r="J54" s="60">
        <f>D54+F54</f>
        <v>1748</v>
      </c>
      <c r="K54" s="62">
        <f>IF(H54&lt;&gt;".",D54+H54,".")</f>
        <v>2032</v>
      </c>
      <c r="L54" s="63">
        <f>IF(J54&lt;&gt;0,I54*100/J54,".")</f>
        <v>100.22883295194508</v>
      </c>
      <c r="M54" s="64">
        <f>IF(K54&lt;&gt;".",IF(K54&lt;&gt;0,I54*100/K54,"."),".")</f>
        <v>86.22047244094489</v>
      </c>
      <c r="N54" s="62">
        <f>I54-J54</f>
        <v>4</v>
      </c>
      <c r="O54" s="62">
        <f>IF(K54&lt;&gt;".",I54-K54,".")</f>
        <v>-280</v>
      </c>
      <c r="P54" s="64">
        <f>IF(D53&lt;&gt;0,(D54-D53)*100/D53,".")</f>
        <v>-2.057142857142857</v>
      </c>
      <c r="Q54" s="63">
        <f>IF(I53&lt;&gt;0,(I54-I53)*100/I53,".")</f>
        <v>-1.8487394957983194</v>
      </c>
      <c r="R54" s="65">
        <f>IF(AND(J53&lt;&gt;0,J53&lt;&gt;"."),(J54-J53)*100/J53,".")</f>
        <v>-6.971793507184673</v>
      </c>
      <c r="S54" s="65">
        <f>IF(AND(K53&lt;&gt;0,K53&lt;&gt;".",K54&lt;&gt;"."),(K54-K53)*100/K53,".")</f>
        <v>-10.759771629336846</v>
      </c>
    </row>
    <row r="55" spans="2:19" ht="18.75" customHeight="1">
      <c r="B55" s="48"/>
      <c r="C55" s="55"/>
      <c r="D55" s="60"/>
      <c r="E55" s="61"/>
      <c r="F55" s="60"/>
      <c r="G55" s="62"/>
      <c r="H55" s="62"/>
      <c r="I55" s="61"/>
      <c r="J55" s="60"/>
      <c r="K55" s="62"/>
      <c r="L55" s="63"/>
      <c r="M55" s="64"/>
      <c r="N55" s="62"/>
      <c r="O55" s="62"/>
      <c r="P55" s="64"/>
      <c r="Q55" s="63"/>
      <c r="R55" s="65"/>
      <c r="S55" s="65"/>
    </row>
    <row r="56" spans="2:19" ht="18.75" customHeight="1">
      <c r="B56" s="48"/>
      <c r="C56" s="55"/>
      <c r="D56" s="60"/>
      <c r="E56" s="61"/>
      <c r="F56" s="60"/>
      <c r="G56" s="62"/>
      <c r="H56" s="62"/>
      <c r="I56" s="61"/>
      <c r="J56" s="60"/>
      <c r="K56" s="62"/>
      <c r="L56" s="63"/>
      <c r="M56" s="64"/>
      <c r="N56" s="62"/>
      <c r="O56" s="62"/>
      <c r="P56" s="64"/>
      <c r="Q56" s="63"/>
      <c r="R56" s="65"/>
      <c r="S56" s="65"/>
    </row>
    <row r="57" spans="2:19" ht="6.75" customHeight="1">
      <c r="B57" s="66"/>
      <c r="C57" s="67"/>
      <c r="D57" s="68"/>
      <c r="E57" s="69"/>
      <c r="F57" s="70"/>
      <c r="G57" s="71"/>
      <c r="H57" s="71"/>
      <c r="I57" s="69"/>
      <c r="J57" s="68"/>
      <c r="K57" s="72"/>
      <c r="L57" s="70"/>
      <c r="M57" s="73"/>
      <c r="N57" s="70"/>
      <c r="O57" s="70"/>
      <c r="P57" s="73"/>
      <c r="Q57" s="70"/>
      <c r="R57" s="74"/>
      <c r="S57" s="74"/>
    </row>
    <row r="58" spans="4:11" ht="12">
      <c r="D58" s="75"/>
      <c r="E58" s="75"/>
      <c r="F58" s="75"/>
      <c r="G58" s="75"/>
      <c r="H58" s="76"/>
      <c r="I58" s="75"/>
      <c r="J58" s="75"/>
      <c r="K58" s="75"/>
    </row>
    <row r="59" spans="3:19" ht="12.75" customHeight="1">
      <c r="C59" s="77" t="s">
        <v>45</v>
      </c>
      <c r="D59" s="77"/>
      <c r="E59" s="77"/>
      <c r="F59" s="77"/>
      <c r="G59" s="77"/>
      <c r="H59" s="77"/>
      <c r="I59" s="77"/>
      <c r="J59" s="77"/>
      <c r="K59" s="77"/>
      <c r="L59" s="77"/>
      <c r="M59" s="77"/>
      <c r="N59" s="77"/>
      <c r="O59" s="77"/>
      <c r="P59" s="77"/>
      <c r="Q59" s="77"/>
      <c r="R59" s="77"/>
      <c r="S59" s="77"/>
    </row>
    <row r="60" spans="3:19" ht="12.75" customHeight="1">
      <c r="C60" s="77" t="s">
        <v>46</v>
      </c>
      <c r="D60" s="77"/>
      <c r="E60" s="77"/>
      <c r="F60" s="77"/>
      <c r="G60" s="77"/>
      <c r="H60" s="77"/>
      <c r="I60" s="77"/>
      <c r="J60" s="77"/>
      <c r="K60" s="77"/>
      <c r="L60" s="77"/>
      <c r="M60" s="77"/>
      <c r="N60" s="77"/>
      <c r="O60" s="77"/>
      <c r="P60" s="77"/>
      <c r="Q60" s="77"/>
      <c r="R60" s="77"/>
      <c r="S60" s="77"/>
    </row>
    <row r="61" spans="3:19" ht="12.75" customHeight="1">
      <c r="C61" s="77" t="s">
        <v>47</v>
      </c>
      <c r="D61" s="77"/>
      <c r="E61" s="77"/>
      <c r="F61" s="77"/>
      <c r="G61" s="77"/>
      <c r="H61" s="77"/>
      <c r="I61" s="77"/>
      <c r="J61" s="77"/>
      <c r="K61" s="77"/>
      <c r="L61" s="77"/>
      <c r="M61" s="77"/>
      <c r="N61" s="77"/>
      <c r="O61" s="77"/>
      <c r="P61" s="77"/>
      <c r="Q61" s="77"/>
      <c r="R61" s="77"/>
      <c r="S61" s="77"/>
    </row>
    <row r="62" spans="3:14" ht="12.75" customHeight="1">
      <c r="C62" s="78" t="s">
        <v>52</v>
      </c>
      <c r="D62" s="78"/>
      <c r="E62" s="78"/>
      <c r="F62" s="78"/>
      <c r="G62" s="78"/>
      <c r="H62" s="78"/>
      <c r="I62" s="78"/>
      <c r="J62" s="78"/>
      <c r="K62" s="78"/>
      <c r="L62" s="78"/>
      <c r="M62" s="78"/>
      <c r="N62" s="78"/>
    </row>
    <row r="63" spans="3:14" ht="12">
      <c r="C63" s="78"/>
      <c r="D63" s="78"/>
      <c r="E63" s="78"/>
      <c r="F63" s="78"/>
      <c r="G63" s="78"/>
      <c r="H63" s="78"/>
      <c r="I63" s="78"/>
      <c r="J63" s="78"/>
      <c r="K63" s="78"/>
      <c r="L63" s="78"/>
      <c r="M63" s="78"/>
      <c r="N63" s="78"/>
    </row>
    <row r="64" spans="3:14" ht="12"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78"/>
    </row>
    <row r="65" spans="3:16" ht="12">
      <c r="C65" s="79" t="s">
        <v>48</v>
      </c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</row>
    <row r="66" spans="3:18" ht="12">
      <c r="C66" s="79" t="s">
        <v>49</v>
      </c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</row>
  </sheetData>
  <sheetProtection/>
  <mergeCells count="28">
    <mergeCell ref="C65:P65"/>
    <mergeCell ref="C66:R66"/>
    <mergeCell ref="C59:S59"/>
    <mergeCell ref="C60:S60"/>
    <mergeCell ref="C61:S61"/>
    <mergeCell ref="C62:N62"/>
    <mergeCell ref="C63:N63"/>
    <mergeCell ref="C64:N64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21.01.2010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2010-01-22T03:22:23Z</dcterms:created>
  <dcterms:modified xsi:type="dcterms:W3CDTF">2010-01-22T03:22:26Z</dcterms:modified>
  <cp:category/>
  <cp:version/>
  <cp:contentType/>
  <cp:contentStatus/>
</cp:coreProperties>
</file>