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Tabelle 65.1" sheetId="1" r:id="rId1"/>
  </sheets>
  <definedNames/>
  <calcPr fullCalcOnLoad="1"/>
</workbook>
</file>

<file path=xl/sharedStrings.xml><?xml version="1.0" encoding="utf-8"?>
<sst xmlns="http://schemas.openxmlformats.org/spreadsheetml/2006/main" count="328" uniqueCount="39">
  <si>
    <t xml:space="preserve">Baden-Württemberg </t>
  </si>
  <si>
    <t xml:space="preserve">Bayern </t>
  </si>
  <si>
    <t xml:space="preserve">Berlin </t>
  </si>
  <si>
    <t xml:space="preserve">Branden-burg </t>
  </si>
  <si>
    <t xml:space="preserve">Bremen </t>
  </si>
  <si>
    <t xml:space="preserve">Hamburg </t>
  </si>
  <si>
    <t xml:space="preserve">Hessen </t>
  </si>
  <si>
    <t xml:space="preserve">Mecklenburg-Vorpommern </t>
  </si>
  <si>
    <t xml:space="preserve">Nieder-sachsen </t>
  </si>
  <si>
    <t xml:space="preserve">Nordrhein-Westfalen </t>
  </si>
  <si>
    <t xml:space="preserve">Rheinland-Pfalz </t>
  </si>
  <si>
    <t xml:space="preserve">Saarland </t>
  </si>
  <si>
    <t xml:space="preserve">Sachsen </t>
  </si>
  <si>
    <t xml:space="preserve">Sachsen-Anhalt </t>
  </si>
  <si>
    <t xml:space="preserve">Schleswig-Holstein </t>
  </si>
  <si>
    <t xml:space="preserve">Thüringen </t>
  </si>
  <si>
    <t xml:space="preserve">Alte Länder </t>
  </si>
  <si>
    <t>Neue Länder und Berlin</t>
  </si>
  <si>
    <t>Bundes-gebiet</t>
  </si>
  <si>
    <t>Alle Bereiche</t>
  </si>
  <si>
    <t>Neue Ausbildungsverträge</t>
  </si>
  <si>
    <t>.</t>
  </si>
  <si>
    <t>mit weiblichen Auszubildenden</t>
  </si>
  <si>
    <t xml:space="preserve">mit verkürzter Laufzeit </t>
  </si>
  <si>
    <t>in zweijährigen Berufen</t>
  </si>
  <si>
    <t>gemäß § 66 BBiG/§ 42m HwO</t>
  </si>
  <si>
    <t>überwiegend öffentlich finanziert</t>
  </si>
  <si>
    <t>Industrie u. Handel</t>
  </si>
  <si>
    <t>gemäß § 66 BBiG</t>
  </si>
  <si>
    <t>Handwerk</t>
  </si>
  <si>
    <t>gemäß § 42m HwO</t>
  </si>
  <si>
    <t>Öffentlicher Dienst</t>
  </si>
  <si>
    <t>Landwirtschaft</t>
  </si>
  <si>
    <t>Freie Berufe</t>
  </si>
  <si>
    <t>Hauswirtschaft</t>
  </si>
  <si>
    <t>Seeschifffahrt</t>
  </si>
  <si>
    <t>Neu abgeschlossene Ausbildungsverträge 2011 nach strukturellen Merkmalen</t>
  </si>
  <si>
    <t>Neu abgeschlossene Ausbildungsverträge 2011 nach strukturellen Merkmalen (Anteil in %)</t>
  </si>
  <si>
    <t>Quelle: Bundesinstitut für Berufsbildung, Erhebung zum 30. September 2011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</si>
</sst>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indexed="18"/>
      <name val="Arial"/>
      <family val="2"/>
    </font>
    <font>
      <sz val="8"/>
      <color indexed="10"/>
      <name val="Arial"/>
      <family val="2"/>
    </font>
    <font>
      <b/>
      <sz val="8"/>
      <color indexed="18"/>
      <name val="Arial"/>
      <family val="2"/>
    </font>
    <font>
      <b/>
      <sz val="8"/>
      <color indexed="10"/>
      <name val="Arial"/>
      <family val="2"/>
    </font>
    <font>
      <b/>
      <sz val="8"/>
      <color indexed="20"/>
      <name val="Arial"/>
      <family val="2"/>
    </font>
    <font>
      <b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18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79">
    <xf numFmtId="0" fontId="0" fillId="0" borderId="0" xfId="0" applyFont="1" applyAlignment="1">
      <alignment/>
    </xf>
    <xf numFmtId="0" fontId="19" fillId="0" borderId="10" xfId="51" applyFont="1" applyFill="1" applyBorder="1" applyAlignment="1">
      <alignment horizontal="left" vertical="center" wrapText="1"/>
      <protection/>
    </xf>
    <xf numFmtId="0" fontId="19" fillId="0" borderId="10" xfId="51" applyFont="1" applyBorder="1" applyAlignment="1">
      <alignment horizontal="left" wrapText="1"/>
      <protection/>
    </xf>
    <xf numFmtId="0" fontId="20" fillId="0" borderId="0" xfId="51" applyFont="1" applyFill="1">
      <alignment/>
      <protection/>
    </xf>
    <xf numFmtId="0" fontId="21" fillId="0" borderId="11" xfId="51" applyFont="1" applyFill="1" applyBorder="1" applyAlignment="1">
      <alignment horizontal="center" vertical="center" textRotation="90"/>
      <protection/>
    </xf>
    <xf numFmtId="0" fontId="21" fillId="0" borderId="12" xfId="51" applyFont="1" applyFill="1" applyBorder="1" applyAlignment="1">
      <alignment vertical="center" wrapText="1"/>
      <protection/>
    </xf>
    <xf numFmtId="164" fontId="22" fillId="0" borderId="13" xfId="51" applyNumberFormat="1" applyFont="1" applyFill="1" applyBorder="1" applyAlignment="1">
      <alignment horizontal="center" vertical="center" wrapText="1"/>
      <protection/>
    </xf>
    <xf numFmtId="164" fontId="22" fillId="0" borderId="14" xfId="51" applyNumberFormat="1" applyFont="1" applyFill="1" applyBorder="1" applyAlignment="1">
      <alignment horizontal="center" vertical="center" wrapText="1"/>
      <protection/>
    </xf>
    <xf numFmtId="164" fontId="23" fillId="0" borderId="14" xfId="51" applyNumberFormat="1" applyFont="1" applyFill="1" applyBorder="1" applyAlignment="1">
      <alignment horizontal="center" vertical="center" wrapText="1"/>
      <protection/>
    </xf>
    <xf numFmtId="0" fontId="23" fillId="0" borderId="14" xfId="51" applyFont="1" applyFill="1" applyBorder="1" applyAlignment="1">
      <alignment horizontal="center" vertical="center" wrapText="1"/>
      <protection/>
    </xf>
    <xf numFmtId="0" fontId="22" fillId="0" borderId="14" xfId="51" applyFont="1" applyFill="1" applyBorder="1" applyAlignment="1">
      <alignment horizontal="center" vertical="center" wrapText="1"/>
      <protection/>
    </xf>
    <xf numFmtId="0" fontId="24" fillId="0" borderId="13" xfId="51" applyFont="1" applyFill="1" applyBorder="1" applyAlignment="1">
      <alignment horizontal="center" vertical="center" wrapText="1"/>
      <protection/>
    </xf>
    <xf numFmtId="0" fontId="25" fillId="0" borderId="14" xfId="51" applyFont="1" applyFill="1" applyBorder="1" applyAlignment="1">
      <alignment horizontal="center" vertical="center" wrapText="1"/>
      <protection/>
    </xf>
    <xf numFmtId="0" fontId="26" fillId="0" borderId="15" xfId="51" applyFont="1" applyFill="1" applyBorder="1" applyAlignment="1">
      <alignment horizontal="center" vertical="center" wrapText="1"/>
      <protection/>
    </xf>
    <xf numFmtId="0" fontId="21" fillId="0" borderId="0" xfId="51" applyFont="1" applyFill="1" applyAlignment="1">
      <alignment textRotation="90" wrapText="1"/>
      <protection/>
    </xf>
    <xf numFmtId="0" fontId="21" fillId="0" borderId="0" xfId="51" applyFont="1" applyFill="1">
      <alignment/>
      <protection/>
    </xf>
    <xf numFmtId="0" fontId="27" fillId="0" borderId="16" xfId="51" applyFont="1" applyFill="1" applyBorder="1" applyAlignment="1">
      <alignment horizontal="center" vertical="center" textRotation="90" wrapText="1"/>
      <protection/>
    </xf>
    <xf numFmtId="0" fontId="21" fillId="0" borderId="16" xfId="51" applyFont="1" applyFill="1" applyBorder="1" applyAlignment="1">
      <alignment vertical="center" wrapText="1"/>
      <protection/>
    </xf>
    <xf numFmtId="3" fontId="22" fillId="0" borderId="12" xfId="51" applyNumberFormat="1" applyFont="1" applyFill="1" applyBorder="1" applyAlignment="1">
      <alignment horizontal="right" vertical="center"/>
      <protection/>
    </xf>
    <xf numFmtId="3" fontId="23" fillId="0" borderId="12" xfId="51" applyNumberFormat="1" applyFont="1" applyFill="1" applyBorder="1" applyAlignment="1">
      <alignment horizontal="right" vertical="center"/>
      <protection/>
    </xf>
    <xf numFmtId="3" fontId="24" fillId="0" borderId="11" xfId="51" applyNumberFormat="1" applyFont="1" applyFill="1" applyBorder="1" applyAlignment="1">
      <alignment vertical="center"/>
      <protection/>
    </xf>
    <xf numFmtId="3" fontId="25" fillId="0" borderId="12" xfId="51" applyNumberFormat="1" applyFont="1" applyFill="1" applyBorder="1" applyAlignment="1">
      <alignment vertical="center"/>
      <protection/>
    </xf>
    <xf numFmtId="3" fontId="26" fillId="0" borderId="17" xfId="51" applyNumberFormat="1" applyFont="1" applyFill="1" applyBorder="1" applyAlignment="1">
      <alignment vertical="center"/>
      <protection/>
    </xf>
    <xf numFmtId="0" fontId="27" fillId="0" borderId="18" xfId="51" applyFont="1" applyFill="1" applyBorder="1" applyAlignment="1">
      <alignment horizontal="center" vertical="center" textRotation="90" wrapText="1"/>
      <protection/>
    </xf>
    <xf numFmtId="0" fontId="21" fillId="0" borderId="18" xfId="51" applyFont="1" applyFill="1" applyBorder="1" applyAlignment="1">
      <alignment vertical="center" wrapText="1"/>
      <protection/>
    </xf>
    <xf numFmtId="3" fontId="22" fillId="0" borderId="0" xfId="51" applyNumberFormat="1" applyFont="1" applyFill="1" applyBorder="1" applyAlignment="1">
      <alignment horizontal="right" vertical="center"/>
      <protection/>
    </xf>
    <xf numFmtId="3" fontId="23" fillId="0" borderId="0" xfId="51" applyNumberFormat="1" applyFont="1" applyFill="1" applyBorder="1" applyAlignment="1">
      <alignment horizontal="right" vertical="center"/>
      <protection/>
    </xf>
    <xf numFmtId="3" fontId="24" fillId="0" borderId="19" xfId="51" applyNumberFormat="1" applyFont="1" applyFill="1" applyBorder="1" applyAlignment="1">
      <alignment vertical="center"/>
      <protection/>
    </xf>
    <xf numFmtId="3" fontId="25" fillId="0" borderId="0" xfId="51" applyNumberFormat="1" applyFont="1" applyFill="1" applyBorder="1" applyAlignment="1">
      <alignment vertical="center"/>
      <protection/>
    </xf>
    <xf numFmtId="3" fontId="26" fillId="0" borderId="20" xfId="51" applyNumberFormat="1" applyFont="1" applyFill="1" applyBorder="1" applyAlignment="1">
      <alignment vertical="center"/>
      <protection/>
    </xf>
    <xf numFmtId="0" fontId="21" fillId="0" borderId="18" xfId="51" applyFont="1" applyFill="1" applyBorder="1" applyAlignment="1">
      <alignment horizontal="left" vertical="center" wrapText="1"/>
      <protection/>
    </xf>
    <xf numFmtId="3" fontId="24" fillId="0" borderId="19" xfId="51" applyNumberFormat="1" applyFont="1" applyFill="1" applyBorder="1" applyAlignment="1">
      <alignment horizontal="right" vertical="center"/>
      <protection/>
    </xf>
    <xf numFmtId="3" fontId="25" fillId="0" borderId="0" xfId="51" applyNumberFormat="1" applyFont="1" applyFill="1" applyBorder="1" applyAlignment="1">
      <alignment horizontal="right" vertical="center"/>
      <protection/>
    </xf>
    <xf numFmtId="3" fontId="26" fillId="0" borderId="20" xfId="51" applyNumberFormat="1" applyFont="1" applyFill="1" applyBorder="1" applyAlignment="1">
      <alignment horizontal="right" vertical="center"/>
      <protection/>
    </xf>
    <xf numFmtId="0" fontId="21" fillId="0" borderId="0" xfId="51" applyFont="1" applyFill="1" applyAlignment="1">
      <alignment horizontal="left" vertical="center"/>
      <protection/>
    </xf>
    <xf numFmtId="0" fontId="27" fillId="0" borderId="21" xfId="51" applyFont="1" applyFill="1" applyBorder="1" applyAlignment="1">
      <alignment horizontal="center" vertical="center" textRotation="90" wrapText="1"/>
      <protection/>
    </xf>
    <xf numFmtId="0" fontId="21" fillId="0" borderId="21" xfId="51" applyFont="1" applyFill="1" applyBorder="1" applyAlignment="1">
      <alignment vertical="center" wrapText="1"/>
      <protection/>
    </xf>
    <xf numFmtId="3" fontId="22" fillId="0" borderId="22" xfId="51" applyNumberFormat="1" applyFont="1" applyFill="1" applyBorder="1" applyAlignment="1">
      <alignment horizontal="right" vertical="center"/>
      <protection/>
    </xf>
    <xf numFmtId="3" fontId="22" fillId="0" borderId="10" xfId="51" applyNumberFormat="1" applyFont="1" applyFill="1" applyBorder="1" applyAlignment="1">
      <alignment horizontal="right" vertical="center"/>
      <protection/>
    </xf>
    <xf numFmtId="3" fontId="23" fillId="0" borderId="10" xfId="51" applyNumberFormat="1" applyFont="1" applyFill="1" applyBorder="1" applyAlignment="1">
      <alignment horizontal="right" vertical="center"/>
      <protection/>
    </xf>
    <xf numFmtId="3" fontId="23" fillId="0" borderId="23" xfId="51" applyNumberFormat="1" applyFont="1" applyFill="1" applyBorder="1" applyAlignment="1">
      <alignment horizontal="right" vertical="center"/>
      <protection/>
    </xf>
    <xf numFmtId="3" fontId="24" fillId="0" borderId="22" xfId="51" applyNumberFormat="1" applyFont="1" applyFill="1" applyBorder="1" applyAlignment="1">
      <alignment vertical="center"/>
      <protection/>
    </xf>
    <xf numFmtId="3" fontId="25" fillId="0" borderId="10" xfId="51" applyNumberFormat="1" applyFont="1" applyFill="1" applyBorder="1" applyAlignment="1">
      <alignment vertical="center"/>
      <protection/>
    </xf>
    <xf numFmtId="3" fontId="26" fillId="0" borderId="23" xfId="51" applyNumberFormat="1" applyFont="1" applyFill="1" applyBorder="1" applyAlignment="1">
      <alignment vertical="center"/>
      <protection/>
    </xf>
    <xf numFmtId="0" fontId="21" fillId="0" borderId="16" xfId="51" applyFont="1" applyFill="1" applyBorder="1" applyAlignment="1">
      <alignment horizontal="center" vertical="center" textRotation="90" wrapText="1"/>
      <protection/>
    </xf>
    <xf numFmtId="0" fontId="21" fillId="0" borderId="18" xfId="51" applyFont="1" applyFill="1" applyBorder="1" applyAlignment="1">
      <alignment horizontal="center" vertical="center" textRotation="90" wrapText="1"/>
      <protection/>
    </xf>
    <xf numFmtId="0" fontId="21" fillId="0" borderId="21" xfId="51" applyFont="1" applyFill="1" applyBorder="1" applyAlignment="1">
      <alignment horizontal="center" vertical="center" textRotation="90" wrapText="1"/>
      <protection/>
    </xf>
    <xf numFmtId="0" fontId="20" fillId="0" borderId="20" xfId="51" applyFont="1" applyFill="1" applyBorder="1">
      <alignment/>
      <protection/>
    </xf>
    <xf numFmtId="0" fontId="21" fillId="0" borderId="20" xfId="51" applyFont="1" applyFill="1" applyBorder="1">
      <alignment/>
      <protection/>
    </xf>
    <xf numFmtId="0" fontId="21" fillId="0" borderId="12" xfId="51" applyFont="1" applyFill="1" applyBorder="1" applyAlignment="1">
      <alignment horizontal="left" vertical="center" wrapText="1"/>
      <protection/>
    </xf>
    <xf numFmtId="0" fontId="18" fillId="0" borderId="12" xfId="51" applyBorder="1" applyAlignment="1">
      <alignment horizontal="left" vertical="center" wrapText="1"/>
      <protection/>
    </xf>
    <xf numFmtId="0" fontId="19" fillId="0" borderId="10" xfId="51" applyFont="1" applyBorder="1" applyAlignment="1">
      <alignment horizontal="left" vertical="center" wrapText="1"/>
      <protection/>
    </xf>
    <xf numFmtId="0" fontId="27" fillId="0" borderId="24" xfId="51" applyFont="1" applyFill="1" applyBorder="1" applyAlignment="1">
      <alignment horizontal="center" vertical="center" textRotation="90" wrapText="1"/>
      <protection/>
    </xf>
    <xf numFmtId="3" fontId="24" fillId="0" borderId="11" xfId="51" applyNumberFormat="1" applyFont="1" applyFill="1" applyBorder="1" applyAlignment="1">
      <alignment horizontal="right" vertical="center"/>
      <protection/>
    </xf>
    <xf numFmtId="3" fontId="25" fillId="0" borderId="12" xfId="51" applyNumberFormat="1" applyFont="1" applyFill="1" applyBorder="1" applyAlignment="1">
      <alignment horizontal="right" vertical="center"/>
      <protection/>
    </xf>
    <xf numFmtId="3" fontId="26" fillId="0" borderId="17" xfId="51" applyNumberFormat="1" applyFont="1" applyFill="1" applyBorder="1" applyAlignment="1">
      <alignment horizontal="right" vertical="center"/>
      <protection/>
    </xf>
    <xf numFmtId="165" fontId="22" fillId="0" borderId="0" xfId="51" applyNumberFormat="1" applyFont="1" applyBorder="1" applyAlignment="1">
      <alignment horizontal="right"/>
      <protection/>
    </xf>
    <xf numFmtId="165" fontId="23" fillId="0" borderId="0" xfId="51" applyNumberFormat="1" applyFont="1" applyBorder="1" applyAlignment="1">
      <alignment horizontal="right"/>
      <protection/>
    </xf>
    <xf numFmtId="165" fontId="23" fillId="0" borderId="20" xfId="51" applyNumberFormat="1" applyFont="1" applyBorder="1" applyAlignment="1">
      <alignment horizontal="right"/>
      <protection/>
    </xf>
    <xf numFmtId="165" fontId="24" fillId="0" borderId="19" xfId="51" applyNumberFormat="1" applyFont="1" applyBorder="1" applyAlignment="1">
      <alignment horizontal="right"/>
      <protection/>
    </xf>
    <xf numFmtId="165" fontId="25" fillId="0" borderId="0" xfId="51" applyNumberFormat="1" applyFont="1" applyFill="1" applyBorder="1" applyAlignment="1">
      <alignment horizontal="right" vertical="center"/>
      <protection/>
    </xf>
    <xf numFmtId="165" fontId="26" fillId="0" borderId="20" xfId="51" applyNumberFormat="1" applyFont="1" applyFill="1" applyBorder="1" applyAlignment="1">
      <alignment horizontal="right" vertical="center"/>
      <protection/>
    </xf>
    <xf numFmtId="165" fontId="22" fillId="0" borderId="10" xfId="51" applyNumberFormat="1" applyFont="1" applyBorder="1" applyAlignment="1">
      <alignment horizontal="right"/>
      <protection/>
    </xf>
    <xf numFmtId="165" fontId="23" fillId="0" borderId="10" xfId="51" applyNumberFormat="1" applyFont="1" applyBorder="1" applyAlignment="1">
      <alignment horizontal="right"/>
      <protection/>
    </xf>
    <xf numFmtId="165" fontId="23" fillId="0" borderId="23" xfId="51" applyNumberFormat="1" applyFont="1" applyBorder="1" applyAlignment="1">
      <alignment horizontal="right"/>
      <protection/>
    </xf>
    <xf numFmtId="165" fontId="24" fillId="0" borderId="22" xfId="51" applyNumberFormat="1" applyFont="1" applyBorder="1" applyAlignment="1">
      <alignment horizontal="right"/>
      <protection/>
    </xf>
    <xf numFmtId="165" fontId="25" fillId="0" borderId="10" xfId="51" applyNumberFormat="1" applyFont="1" applyFill="1" applyBorder="1" applyAlignment="1">
      <alignment horizontal="right" vertical="center"/>
      <protection/>
    </xf>
    <xf numFmtId="165" fontId="26" fillId="0" borderId="23" xfId="51" applyNumberFormat="1" applyFont="1" applyFill="1" applyBorder="1" applyAlignment="1">
      <alignment horizontal="right" vertical="center"/>
      <protection/>
    </xf>
    <xf numFmtId="0" fontId="21" fillId="0" borderId="24" xfId="51" applyFont="1" applyFill="1" applyBorder="1" applyAlignment="1">
      <alignment horizontal="center" vertical="center" textRotation="90" wrapText="1"/>
      <protection/>
    </xf>
    <xf numFmtId="165" fontId="22" fillId="0" borderId="0" xfId="51" applyNumberFormat="1" applyFont="1" applyAlignment="1">
      <alignment horizontal="right"/>
      <protection/>
    </xf>
    <xf numFmtId="165" fontId="23" fillId="0" borderId="0" xfId="51" applyNumberFormat="1" applyFont="1" applyAlignment="1">
      <alignment horizontal="right"/>
      <protection/>
    </xf>
    <xf numFmtId="165" fontId="24" fillId="0" borderId="19" xfId="51" applyNumberFormat="1" applyFont="1" applyFill="1" applyBorder="1" applyAlignment="1">
      <alignment horizontal="right" vertical="center"/>
      <protection/>
    </xf>
    <xf numFmtId="165" fontId="22" fillId="0" borderId="19" xfId="51" applyNumberFormat="1" applyFont="1" applyBorder="1" applyAlignment="1">
      <alignment horizontal="right"/>
      <protection/>
    </xf>
    <xf numFmtId="165" fontId="22" fillId="0" borderId="22" xfId="51" applyNumberFormat="1" applyFont="1" applyBorder="1" applyAlignment="1">
      <alignment horizontal="right"/>
      <protection/>
    </xf>
    <xf numFmtId="165" fontId="24" fillId="0" borderId="22" xfId="51" applyNumberFormat="1" applyFont="1" applyFill="1" applyBorder="1" applyAlignment="1">
      <alignment horizontal="right" vertical="center"/>
      <protection/>
    </xf>
    <xf numFmtId="0" fontId="21" fillId="0" borderId="0" xfId="51" applyFont="1" applyFill="1" applyAlignment="1">
      <alignment horizontal="center" vertical="center" textRotation="90"/>
      <protection/>
    </xf>
    <xf numFmtId="0" fontId="20" fillId="0" borderId="0" xfId="51" applyFont="1" applyFill="1" applyBorder="1" applyAlignment="1">
      <alignment wrapText="1"/>
      <protection/>
    </xf>
    <xf numFmtId="164" fontId="21" fillId="0" borderId="0" xfId="51" applyNumberFormat="1" applyFont="1" applyFill="1">
      <alignment/>
      <protection/>
    </xf>
    <xf numFmtId="0" fontId="23" fillId="0" borderId="0" xfId="51" applyFont="1" applyFill="1">
      <alignment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2"/>
  <sheetViews>
    <sheetView tabSelected="1" workbookViewId="0" topLeftCell="A1">
      <selection activeCell="A1" sqref="A1"/>
    </sheetView>
  </sheetViews>
  <sheetFormatPr defaultColWidth="11.57421875" defaultRowHeight="15"/>
  <cols>
    <col min="1" max="1" width="1.7109375" style="3" customWidth="1"/>
    <col min="2" max="2" width="3.8515625" style="75" customWidth="1"/>
    <col min="3" max="3" width="25.421875" style="76" customWidth="1"/>
    <col min="4" max="4" width="9.57421875" style="77" customWidth="1"/>
    <col min="5" max="6" width="8.7109375" style="77" customWidth="1"/>
    <col min="7" max="10" width="8.7109375" style="15" customWidth="1"/>
    <col min="11" max="11" width="10.57421875" style="15" customWidth="1"/>
    <col min="12" max="18" width="8.7109375" style="15" customWidth="1"/>
    <col min="19" max="19" width="8.7109375" style="78" customWidth="1"/>
    <col min="20" max="22" width="8.7109375" style="15" customWidth="1"/>
    <col min="23" max="54" width="5.140625" style="3" customWidth="1"/>
    <col min="55" max="16384" width="11.57421875" style="3" customWidth="1"/>
  </cols>
  <sheetData>
    <row r="1" spans="2:22" ht="22.5" customHeight="1">
      <c r="B1" s="1" t="s">
        <v>36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3" s="15" customFormat="1" ht="48.75" customHeight="1">
      <c r="B2" s="4"/>
      <c r="C2" s="5"/>
      <c r="D2" s="6" t="s">
        <v>0</v>
      </c>
      <c r="E2" s="7" t="s">
        <v>1</v>
      </c>
      <c r="F2" s="8" t="s">
        <v>2</v>
      </c>
      <c r="G2" s="9" t="s">
        <v>3</v>
      </c>
      <c r="H2" s="10" t="s">
        <v>4</v>
      </c>
      <c r="I2" s="10" t="s">
        <v>5</v>
      </c>
      <c r="J2" s="10" t="s">
        <v>6</v>
      </c>
      <c r="K2" s="9" t="s">
        <v>7</v>
      </c>
      <c r="L2" s="10" t="s">
        <v>8</v>
      </c>
      <c r="M2" s="10" t="s">
        <v>9</v>
      </c>
      <c r="N2" s="10" t="s">
        <v>10</v>
      </c>
      <c r="O2" s="10" t="s">
        <v>11</v>
      </c>
      <c r="P2" s="9" t="s">
        <v>12</v>
      </c>
      <c r="Q2" s="9" t="s">
        <v>13</v>
      </c>
      <c r="R2" s="10" t="s">
        <v>14</v>
      </c>
      <c r="S2" s="9" t="s">
        <v>15</v>
      </c>
      <c r="T2" s="11" t="s">
        <v>16</v>
      </c>
      <c r="U2" s="12" t="s">
        <v>17</v>
      </c>
      <c r="V2" s="13" t="s">
        <v>18</v>
      </c>
      <c r="W2" s="14"/>
    </row>
    <row r="3" spans="2:22" s="15" customFormat="1" ht="15.75" customHeight="1">
      <c r="B3" s="16" t="s">
        <v>19</v>
      </c>
      <c r="C3" s="17" t="s">
        <v>20</v>
      </c>
      <c r="D3" s="18">
        <v>78813</v>
      </c>
      <c r="E3" s="18">
        <v>97746</v>
      </c>
      <c r="F3" s="19">
        <v>18396</v>
      </c>
      <c r="G3" s="19">
        <v>12121</v>
      </c>
      <c r="H3" s="18">
        <v>6475</v>
      </c>
      <c r="I3" s="18">
        <v>14916</v>
      </c>
      <c r="J3" s="18">
        <v>41166</v>
      </c>
      <c r="K3" s="19">
        <v>8909</v>
      </c>
      <c r="L3" s="18">
        <v>60847</v>
      </c>
      <c r="M3" s="18">
        <v>126553</v>
      </c>
      <c r="N3" s="18">
        <v>28970</v>
      </c>
      <c r="O3" s="18">
        <v>8613</v>
      </c>
      <c r="P3" s="19">
        <v>20510</v>
      </c>
      <c r="Q3" s="19">
        <v>12884</v>
      </c>
      <c r="R3" s="18">
        <v>21546</v>
      </c>
      <c r="S3" s="19">
        <v>11675</v>
      </c>
      <c r="T3" s="20">
        <f>SUM(D3,E3,H3,I3,J3,L3,M3,N3,O3,R3)</f>
        <v>485645</v>
      </c>
      <c r="U3" s="21">
        <f>SUM(F3,G3,K3,P3,Q3,S3)</f>
        <v>84495</v>
      </c>
      <c r="V3" s="22">
        <f>T3+U3</f>
        <v>570140</v>
      </c>
    </row>
    <row r="4" spans="2:22" s="15" customFormat="1" ht="15.75" customHeight="1">
      <c r="B4" s="23"/>
      <c r="C4" s="24" t="s">
        <v>22</v>
      </c>
      <c r="D4" s="25">
        <v>32404</v>
      </c>
      <c r="E4" s="25">
        <v>40708</v>
      </c>
      <c r="F4" s="26">
        <v>8328</v>
      </c>
      <c r="G4" s="26">
        <v>4585</v>
      </c>
      <c r="H4" s="25">
        <v>2864</v>
      </c>
      <c r="I4" s="25">
        <v>6566</v>
      </c>
      <c r="J4" s="25">
        <v>16651</v>
      </c>
      <c r="K4" s="26">
        <v>3534</v>
      </c>
      <c r="L4" s="25">
        <v>24568</v>
      </c>
      <c r="M4" s="25">
        <v>50543</v>
      </c>
      <c r="N4" s="25">
        <v>11499</v>
      </c>
      <c r="O4" s="25">
        <v>3637</v>
      </c>
      <c r="P4" s="26">
        <v>8260</v>
      </c>
      <c r="Q4" s="26">
        <v>4741</v>
      </c>
      <c r="R4" s="25">
        <v>8866</v>
      </c>
      <c r="S4" s="26">
        <v>4367</v>
      </c>
      <c r="T4" s="27">
        <f>SUM(D4,E4,H4,I4,J4,L4,M4,N4,O4,R4)</f>
        <v>198306</v>
      </c>
      <c r="U4" s="28">
        <f>SUM(F4,G4,K4,P4,Q4,S4)</f>
        <v>33815</v>
      </c>
      <c r="V4" s="29">
        <f>T4+U4</f>
        <v>232121</v>
      </c>
    </row>
    <row r="5" spans="2:22" s="34" customFormat="1" ht="15.75" customHeight="1">
      <c r="B5" s="23"/>
      <c r="C5" s="30" t="s">
        <v>23</v>
      </c>
      <c r="D5" s="25">
        <v>17652</v>
      </c>
      <c r="E5" s="25">
        <v>16853</v>
      </c>
      <c r="F5" s="26">
        <v>3277</v>
      </c>
      <c r="G5" s="26">
        <v>1371</v>
      </c>
      <c r="H5" s="25">
        <v>700</v>
      </c>
      <c r="I5" s="25">
        <v>1850</v>
      </c>
      <c r="J5" s="25">
        <v>5218</v>
      </c>
      <c r="K5" s="26">
        <v>1034</v>
      </c>
      <c r="L5" s="25">
        <v>11585</v>
      </c>
      <c r="M5" s="25">
        <v>17620</v>
      </c>
      <c r="N5" s="25">
        <v>4578</v>
      </c>
      <c r="O5" s="25">
        <v>1925</v>
      </c>
      <c r="P5" s="26">
        <v>2066</v>
      </c>
      <c r="Q5" s="26">
        <v>1374</v>
      </c>
      <c r="R5" s="25">
        <v>2692</v>
      </c>
      <c r="S5" s="26">
        <v>1186</v>
      </c>
      <c r="T5" s="31">
        <f aca="true" t="shared" si="0" ref="T5:T50">SUM(D5,E5,H5,I5,J5,L5,M5,N5,O5,R5)</f>
        <v>80673</v>
      </c>
      <c r="U5" s="32">
        <f aca="true" t="shared" si="1" ref="U5:U50">SUM(F5,G5,K5,P5,Q5,S5)</f>
        <v>10308</v>
      </c>
      <c r="V5" s="33">
        <f aca="true" t="shared" si="2" ref="V5:V50">T5+U5</f>
        <v>90981</v>
      </c>
    </row>
    <row r="6" spans="2:22" s="15" customFormat="1" ht="15.75" customHeight="1">
      <c r="B6" s="23"/>
      <c r="C6" s="24" t="s">
        <v>24</v>
      </c>
      <c r="D6" s="25">
        <v>5794</v>
      </c>
      <c r="E6" s="25">
        <v>7233</v>
      </c>
      <c r="F6" s="26">
        <v>1629</v>
      </c>
      <c r="G6" s="26">
        <v>1547</v>
      </c>
      <c r="H6" s="25">
        <v>513</v>
      </c>
      <c r="I6" s="25">
        <v>1295</v>
      </c>
      <c r="J6" s="25">
        <v>3320</v>
      </c>
      <c r="K6" s="26">
        <v>1196</v>
      </c>
      <c r="L6" s="25">
        <v>5009</v>
      </c>
      <c r="M6" s="25">
        <v>13022</v>
      </c>
      <c r="N6" s="25">
        <v>2662</v>
      </c>
      <c r="O6" s="25">
        <v>648</v>
      </c>
      <c r="P6" s="26">
        <v>2549</v>
      </c>
      <c r="Q6" s="26">
        <v>1910</v>
      </c>
      <c r="R6" s="25">
        <v>2096</v>
      </c>
      <c r="S6" s="26">
        <v>1568</v>
      </c>
      <c r="T6" s="27">
        <f t="shared" si="0"/>
        <v>41592</v>
      </c>
      <c r="U6" s="28">
        <f t="shared" si="1"/>
        <v>10399</v>
      </c>
      <c r="V6" s="29">
        <f t="shared" si="2"/>
        <v>51991</v>
      </c>
    </row>
    <row r="7" spans="2:22" s="15" customFormat="1" ht="15.75" customHeight="1">
      <c r="B7" s="23"/>
      <c r="C7" s="24" t="s">
        <v>25</v>
      </c>
      <c r="D7" s="25">
        <v>1649</v>
      </c>
      <c r="E7" s="25">
        <v>1193</v>
      </c>
      <c r="F7" s="26">
        <v>333</v>
      </c>
      <c r="G7" s="26">
        <v>673</v>
      </c>
      <c r="H7" s="25">
        <v>164</v>
      </c>
      <c r="I7" s="25">
        <v>74</v>
      </c>
      <c r="J7" s="25">
        <v>575</v>
      </c>
      <c r="K7" s="26">
        <v>522</v>
      </c>
      <c r="L7" s="25">
        <v>763</v>
      </c>
      <c r="M7" s="25">
        <v>2009</v>
      </c>
      <c r="N7" s="25">
        <v>421</v>
      </c>
      <c r="O7" s="25">
        <v>168</v>
      </c>
      <c r="P7" s="26">
        <v>907</v>
      </c>
      <c r="Q7" s="26">
        <v>577</v>
      </c>
      <c r="R7" s="25">
        <v>625</v>
      </c>
      <c r="S7" s="26">
        <v>550</v>
      </c>
      <c r="T7" s="27">
        <f t="shared" si="0"/>
        <v>7641</v>
      </c>
      <c r="U7" s="28">
        <f t="shared" si="1"/>
        <v>3562</v>
      </c>
      <c r="V7" s="29">
        <f t="shared" si="2"/>
        <v>11203</v>
      </c>
    </row>
    <row r="8" spans="2:22" s="15" customFormat="1" ht="15.75" customHeight="1">
      <c r="B8" s="35"/>
      <c r="C8" s="36" t="s">
        <v>26</v>
      </c>
      <c r="D8" s="37">
        <v>2384</v>
      </c>
      <c r="E8" s="38">
        <v>2565</v>
      </c>
      <c r="F8" s="39">
        <v>2724</v>
      </c>
      <c r="G8" s="39">
        <v>1641</v>
      </c>
      <c r="H8" s="38">
        <v>456</v>
      </c>
      <c r="I8" s="38">
        <v>846</v>
      </c>
      <c r="J8" s="38">
        <v>2529</v>
      </c>
      <c r="K8" s="39">
        <v>1111</v>
      </c>
      <c r="L8" s="38">
        <v>1466</v>
      </c>
      <c r="M8" s="38">
        <v>5591</v>
      </c>
      <c r="N8" s="38">
        <v>1485</v>
      </c>
      <c r="O8" s="38">
        <v>549</v>
      </c>
      <c r="P8" s="39">
        <v>3187</v>
      </c>
      <c r="Q8" s="39">
        <v>1928</v>
      </c>
      <c r="R8" s="38">
        <v>857</v>
      </c>
      <c r="S8" s="40">
        <v>1175</v>
      </c>
      <c r="T8" s="41">
        <f>SUM(D8,E8,H8,I8,J8,L8,M8,N8,O8,R8)</f>
        <v>18728</v>
      </c>
      <c r="U8" s="42">
        <f>SUM(F8,G8,K8,P8,Q8,S8)</f>
        <v>11766</v>
      </c>
      <c r="V8" s="43">
        <f>T8+U8</f>
        <v>30494</v>
      </c>
    </row>
    <row r="9" spans="2:22" s="15" customFormat="1" ht="15.75" customHeight="1">
      <c r="B9" s="44" t="s">
        <v>27</v>
      </c>
      <c r="C9" s="17" t="s">
        <v>20</v>
      </c>
      <c r="D9" s="18">
        <v>47745</v>
      </c>
      <c r="E9" s="18">
        <v>57249</v>
      </c>
      <c r="F9" s="19">
        <v>11223</v>
      </c>
      <c r="G9" s="19">
        <v>7737</v>
      </c>
      <c r="H9" s="18">
        <v>4171</v>
      </c>
      <c r="I9" s="18">
        <v>10261</v>
      </c>
      <c r="J9" s="18">
        <v>25277</v>
      </c>
      <c r="K9" s="19">
        <v>5632</v>
      </c>
      <c r="L9" s="18">
        <v>34050</v>
      </c>
      <c r="M9" s="18">
        <v>77914</v>
      </c>
      <c r="N9" s="18">
        <v>16302</v>
      </c>
      <c r="O9" s="18">
        <v>5116</v>
      </c>
      <c r="P9" s="19">
        <v>13343</v>
      </c>
      <c r="Q9" s="19">
        <v>8031</v>
      </c>
      <c r="R9" s="18">
        <v>11343</v>
      </c>
      <c r="S9" s="19">
        <v>7388</v>
      </c>
      <c r="T9" s="20">
        <f t="shared" si="0"/>
        <v>289428</v>
      </c>
      <c r="U9" s="21">
        <f t="shared" si="1"/>
        <v>53354</v>
      </c>
      <c r="V9" s="22">
        <f t="shared" si="2"/>
        <v>342782</v>
      </c>
    </row>
    <row r="10" spans="2:22" s="15" customFormat="1" ht="15.75" customHeight="1">
      <c r="B10" s="45"/>
      <c r="C10" s="24" t="s">
        <v>22</v>
      </c>
      <c r="D10" s="25">
        <v>19063</v>
      </c>
      <c r="E10" s="25">
        <v>24199</v>
      </c>
      <c r="F10" s="26">
        <v>4787</v>
      </c>
      <c r="G10" s="26">
        <v>2931</v>
      </c>
      <c r="H10" s="25">
        <v>1697</v>
      </c>
      <c r="I10" s="25">
        <v>4422</v>
      </c>
      <c r="J10" s="25">
        <v>10246</v>
      </c>
      <c r="K10" s="26">
        <v>2280</v>
      </c>
      <c r="L10" s="25">
        <v>14265</v>
      </c>
      <c r="M10" s="25">
        <v>30495</v>
      </c>
      <c r="N10" s="25">
        <v>6600</v>
      </c>
      <c r="O10" s="25">
        <v>2278</v>
      </c>
      <c r="P10" s="26">
        <v>5332</v>
      </c>
      <c r="Q10" s="26">
        <v>3051</v>
      </c>
      <c r="R10" s="25">
        <v>4834</v>
      </c>
      <c r="S10" s="26">
        <v>2700</v>
      </c>
      <c r="T10" s="27">
        <f t="shared" si="0"/>
        <v>118099</v>
      </c>
      <c r="U10" s="28">
        <f t="shared" si="1"/>
        <v>21081</v>
      </c>
      <c r="V10" s="29">
        <f t="shared" si="2"/>
        <v>139180</v>
      </c>
    </row>
    <row r="11" spans="2:22" s="15" customFormat="1" ht="15.75" customHeight="1">
      <c r="B11" s="45"/>
      <c r="C11" s="30" t="s">
        <v>23</v>
      </c>
      <c r="D11" s="25">
        <v>6801</v>
      </c>
      <c r="E11" s="25">
        <v>7948</v>
      </c>
      <c r="F11" s="26">
        <v>2367</v>
      </c>
      <c r="G11" s="26">
        <v>912</v>
      </c>
      <c r="H11" s="25">
        <v>476</v>
      </c>
      <c r="I11" s="25">
        <v>1093</v>
      </c>
      <c r="J11" s="25">
        <v>2807</v>
      </c>
      <c r="K11" s="26">
        <v>680</v>
      </c>
      <c r="L11" s="25">
        <v>5291</v>
      </c>
      <c r="M11" s="25">
        <v>12130</v>
      </c>
      <c r="N11" s="25">
        <v>2485</v>
      </c>
      <c r="O11" s="25">
        <v>1255</v>
      </c>
      <c r="P11" s="26">
        <v>1439</v>
      </c>
      <c r="Q11" s="26">
        <v>759</v>
      </c>
      <c r="R11" s="25">
        <v>1074</v>
      </c>
      <c r="S11" s="26">
        <v>657</v>
      </c>
      <c r="T11" s="27">
        <f t="shared" si="0"/>
        <v>41360</v>
      </c>
      <c r="U11" s="28">
        <f t="shared" si="1"/>
        <v>6814</v>
      </c>
      <c r="V11" s="29">
        <f t="shared" si="2"/>
        <v>48174</v>
      </c>
    </row>
    <row r="12" spans="2:22" s="15" customFormat="1" ht="15.75" customHeight="1">
      <c r="B12" s="45"/>
      <c r="C12" s="24" t="s">
        <v>24</v>
      </c>
      <c r="D12" s="25">
        <v>5553</v>
      </c>
      <c r="E12" s="25">
        <v>6619</v>
      </c>
      <c r="F12" s="26">
        <v>1497</v>
      </c>
      <c r="G12" s="26">
        <v>1370</v>
      </c>
      <c r="H12" s="25">
        <v>457</v>
      </c>
      <c r="I12" s="25">
        <v>1228</v>
      </c>
      <c r="J12" s="25">
        <v>3009</v>
      </c>
      <c r="K12" s="26">
        <v>1044</v>
      </c>
      <c r="L12" s="25">
        <v>4478</v>
      </c>
      <c r="M12" s="25">
        <v>11473</v>
      </c>
      <c r="N12" s="25">
        <v>2409</v>
      </c>
      <c r="O12" s="25">
        <v>621</v>
      </c>
      <c r="P12" s="26">
        <v>2274</v>
      </c>
      <c r="Q12" s="26">
        <v>1632</v>
      </c>
      <c r="R12" s="25">
        <v>1771</v>
      </c>
      <c r="S12" s="26">
        <v>1347</v>
      </c>
      <c r="T12" s="27">
        <f t="shared" si="0"/>
        <v>37618</v>
      </c>
      <c r="U12" s="28">
        <f t="shared" si="1"/>
        <v>9164</v>
      </c>
      <c r="V12" s="29">
        <f t="shared" si="2"/>
        <v>46782</v>
      </c>
    </row>
    <row r="13" spans="2:22" ht="15.75" customHeight="1">
      <c r="B13" s="45"/>
      <c r="C13" s="24" t="s">
        <v>28</v>
      </c>
      <c r="D13" s="25">
        <v>488</v>
      </c>
      <c r="E13" s="25">
        <v>435</v>
      </c>
      <c r="F13" s="26">
        <v>149</v>
      </c>
      <c r="G13" s="26">
        <v>348</v>
      </c>
      <c r="H13" s="25">
        <v>89</v>
      </c>
      <c r="I13" s="25">
        <v>36</v>
      </c>
      <c r="J13" s="25">
        <v>355</v>
      </c>
      <c r="K13" s="26">
        <v>325</v>
      </c>
      <c r="L13" s="25">
        <v>151</v>
      </c>
      <c r="M13" s="25">
        <v>984</v>
      </c>
      <c r="N13" s="25">
        <v>83</v>
      </c>
      <c r="O13" s="25">
        <v>62</v>
      </c>
      <c r="P13" s="26">
        <v>529</v>
      </c>
      <c r="Q13" s="26">
        <v>82</v>
      </c>
      <c r="R13" s="25">
        <v>285</v>
      </c>
      <c r="S13" s="26">
        <v>231</v>
      </c>
      <c r="T13" s="27">
        <f t="shared" si="0"/>
        <v>2968</v>
      </c>
      <c r="U13" s="28">
        <f t="shared" si="1"/>
        <v>1664</v>
      </c>
      <c r="V13" s="29">
        <f t="shared" si="2"/>
        <v>4632</v>
      </c>
    </row>
    <row r="14" spans="2:22" s="15" customFormat="1" ht="15.75" customHeight="1">
      <c r="B14" s="46"/>
      <c r="C14" s="36" t="s">
        <v>26</v>
      </c>
      <c r="D14" s="37">
        <v>1505</v>
      </c>
      <c r="E14" s="38">
        <v>873</v>
      </c>
      <c r="F14" s="39">
        <v>1700</v>
      </c>
      <c r="G14" s="39">
        <v>1101</v>
      </c>
      <c r="H14" s="38">
        <v>278</v>
      </c>
      <c r="I14" s="38">
        <v>430</v>
      </c>
      <c r="J14" s="38">
        <v>1316</v>
      </c>
      <c r="K14" s="39">
        <v>835</v>
      </c>
      <c r="L14" s="38">
        <v>648</v>
      </c>
      <c r="M14" s="38">
        <v>1746</v>
      </c>
      <c r="N14" s="38">
        <v>622</v>
      </c>
      <c r="O14" s="38">
        <v>227</v>
      </c>
      <c r="P14" s="39">
        <v>2436</v>
      </c>
      <c r="Q14" s="39">
        <v>1046</v>
      </c>
      <c r="R14" s="38">
        <v>404</v>
      </c>
      <c r="S14" s="40">
        <v>621</v>
      </c>
      <c r="T14" s="41">
        <f t="shared" si="0"/>
        <v>8049</v>
      </c>
      <c r="U14" s="42">
        <f t="shared" si="1"/>
        <v>7739</v>
      </c>
      <c r="V14" s="43">
        <f t="shared" si="2"/>
        <v>15788</v>
      </c>
    </row>
    <row r="15" spans="2:22" s="15" customFormat="1" ht="15.75" customHeight="1">
      <c r="B15" s="44" t="s">
        <v>29</v>
      </c>
      <c r="C15" s="17" t="s">
        <v>20</v>
      </c>
      <c r="D15" s="18">
        <v>21839</v>
      </c>
      <c r="E15" s="18">
        <v>28659</v>
      </c>
      <c r="F15" s="19">
        <v>4356</v>
      </c>
      <c r="G15" s="19">
        <v>2782</v>
      </c>
      <c r="H15" s="18">
        <v>1551</v>
      </c>
      <c r="I15" s="18">
        <v>3063</v>
      </c>
      <c r="J15" s="18">
        <v>10907</v>
      </c>
      <c r="K15" s="19">
        <v>2018</v>
      </c>
      <c r="L15" s="18">
        <v>18324</v>
      </c>
      <c r="M15" s="18">
        <v>32236</v>
      </c>
      <c r="N15" s="18">
        <v>8916</v>
      </c>
      <c r="O15" s="18">
        <v>2480</v>
      </c>
      <c r="P15" s="19">
        <v>4746</v>
      </c>
      <c r="Q15" s="19">
        <v>3441</v>
      </c>
      <c r="R15" s="18">
        <v>6988</v>
      </c>
      <c r="S15" s="19">
        <v>2939</v>
      </c>
      <c r="T15" s="20">
        <f t="shared" si="0"/>
        <v>134963</v>
      </c>
      <c r="U15" s="21">
        <f t="shared" si="1"/>
        <v>20282</v>
      </c>
      <c r="V15" s="22">
        <f t="shared" si="2"/>
        <v>155245</v>
      </c>
    </row>
    <row r="16" spans="2:22" ht="15.75" customHeight="1">
      <c r="B16" s="45"/>
      <c r="C16" s="24" t="s">
        <v>22</v>
      </c>
      <c r="D16" s="25">
        <v>5903</v>
      </c>
      <c r="E16" s="25">
        <v>7295</v>
      </c>
      <c r="F16" s="26">
        <v>1308</v>
      </c>
      <c r="G16" s="26">
        <v>645</v>
      </c>
      <c r="H16" s="25">
        <v>558</v>
      </c>
      <c r="I16" s="25">
        <v>920</v>
      </c>
      <c r="J16" s="25">
        <v>2546</v>
      </c>
      <c r="K16" s="26">
        <v>505</v>
      </c>
      <c r="L16" s="25">
        <v>4443</v>
      </c>
      <c r="M16" s="25">
        <v>7344</v>
      </c>
      <c r="N16" s="25">
        <v>2089</v>
      </c>
      <c r="O16" s="25">
        <v>599</v>
      </c>
      <c r="P16" s="26">
        <v>1333</v>
      </c>
      <c r="Q16" s="26">
        <v>798</v>
      </c>
      <c r="R16" s="25">
        <v>1803</v>
      </c>
      <c r="S16" s="26">
        <v>743</v>
      </c>
      <c r="T16" s="27">
        <f t="shared" si="0"/>
        <v>33500</v>
      </c>
      <c r="U16" s="28">
        <f t="shared" si="1"/>
        <v>5332</v>
      </c>
      <c r="V16" s="29">
        <f t="shared" si="2"/>
        <v>38832</v>
      </c>
    </row>
    <row r="17" spans="2:22" ht="15.75" customHeight="1">
      <c r="B17" s="45"/>
      <c r="C17" s="30" t="s">
        <v>23</v>
      </c>
      <c r="D17" s="25">
        <v>9693</v>
      </c>
      <c r="E17" s="25">
        <v>6981</v>
      </c>
      <c r="F17" s="26">
        <v>661</v>
      </c>
      <c r="G17" s="26">
        <v>365</v>
      </c>
      <c r="H17" s="25">
        <v>203</v>
      </c>
      <c r="I17" s="25">
        <v>482</v>
      </c>
      <c r="J17" s="25">
        <v>2000</v>
      </c>
      <c r="K17" s="26">
        <v>252</v>
      </c>
      <c r="L17" s="25">
        <v>5076</v>
      </c>
      <c r="M17" s="25">
        <v>4532</v>
      </c>
      <c r="N17" s="25">
        <v>1795</v>
      </c>
      <c r="O17" s="25">
        <v>562</v>
      </c>
      <c r="P17" s="26">
        <v>487</v>
      </c>
      <c r="Q17" s="26">
        <v>505</v>
      </c>
      <c r="R17" s="25">
        <v>1301</v>
      </c>
      <c r="S17" s="26">
        <v>418</v>
      </c>
      <c r="T17" s="27">
        <f t="shared" si="0"/>
        <v>32625</v>
      </c>
      <c r="U17" s="28">
        <f t="shared" si="1"/>
        <v>2688</v>
      </c>
      <c r="V17" s="29">
        <f t="shared" si="2"/>
        <v>35313</v>
      </c>
    </row>
    <row r="18" spans="2:22" ht="15.75" customHeight="1">
      <c r="B18" s="45"/>
      <c r="C18" s="24" t="s">
        <v>24</v>
      </c>
      <c r="D18" s="25">
        <v>241</v>
      </c>
      <c r="E18" s="25">
        <v>614</v>
      </c>
      <c r="F18" s="26">
        <v>132</v>
      </c>
      <c r="G18" s="26">
        <v>177</v>
      </c>
      <c r="H18" s="25">
        <v>56</v>
      </c>
      <c r="I18" s="25">
        <v>67</v>
      </c>
      <c r="J18" s="25">
        <v>311</v>
      </c>
      <c r="K18" s="26">
        <v>152</v>
      </c>
      <c r="L18" s="25">
        <v>531</v>
      </c>
      <c r="M18" s="25">
        <v>1549</v>
      </c>
      <c r="N18" s="25">
        <v>253</v>
      </c>
      <c r="O18" s="25">
        <v>27</v>
      </c>
      <c r="P18" s="26">
        <v>275</v>
      </c>
      <c r="Q18" s="26">
        <v>278</v>
      </c>
      <c r="R18" s="25">
        <v>325</v>
      </c>
      <c r="S18" s="26">
        <v>221</v>
      </c>
      <c r="T18" s="27">
        <f t="shared" si="0"/>
        <v>3974</v>
      </c>
      <c r="U18" s="28">
        <f t="shared" si="1"/>
        <v>1235</v>
      </c>
      <c r="V18" s="29">
        <f t="shared" si="2"/>
        <v>5209</v>
      </c>
    </row>
    <row r="19" spans="2:22" ht="15.75" customHeight="1">
      <c r="B19" s="45"/>
      <c r="C19" s="24" t="s">
        <v>30</v>
      </c>
      <c r="D19" s="25">
        <v>680</v>
      </c>
      <c r="E19" s="25">
        <v>339</v>
      </c>
      <c r="F19" s="26">
        <v>41</v>
      </c>
      <c r="G19" s="26">
        <v>125</v>
      </c>
      <c r="H19" s="25">
        <v>36</v>
      </c>
      <c r="I19" s="25">
        <v>10</v>
      </c>
      <c r="J19" s="25">
        <v>144</v>
      </c>
      <c r="K19" s="26">
        <v>108</v>
      </c>
      <c r="L19" s="25">
        <v>267</v>
      </c>
      <c r="M19" s="25">
        <v>461</v>
      </c>
      <c r="N19" s="25">
        <v>137</v>
      </c>
      <c r="O19" s="25">
        <v>10</v>
      </c>
      <c r="P19" s="26">
        <v>131</v>
      </c>
      <c r="Q19" s="26">
        <v>262</v>
      </c>
      <c r="R19" s="25">
        <v>99</v>
      </c>
      <c r="S19" s="26">
        <v>151</v>
      </c>
      <c r="T19" s="27">
        <f t="shared" si="0"/>
        <v>2183</v>
      </c>
      <c r="U19" s="28">
        <f t="shared" si="1"/>
        <v>818</v>
      </c>
      <c r="V19" s="29">
        <f t="shared" si="2"/>
        <v>3001</v>
      </c>
    </row>
    <row r="20" spans="2:22" s="15" customFormat="1" ht="15.75" customHeight="1">
      <c r="B20" s="46"/>
      <c r="C20" s="36" t="s">
        <v>26</v>
      </c>
      <c r="D20" s="37">
        <v>513</v>
      </c>
      <c r="E20" s="38">
        <v>1406</v>
      </c>
      <c r="F20" s="39">
        <v>750</v>
      </c>
      <c r="G20" s="39">
        <v>288</v>
      </c>
      <c r="H20" s="38">
        <v>121</v>
      </c>
      <c r="I20" s="38">
        <v>363</v>
      </c>
      <c r="J20" s="38">
        <v>1055</v>
      </c>
      <c r="K20" s="39">
        <v>172</v>
      </c>
      <c r="L20" s="38">
        <v>520</v>
      </c>
      <c r="M20" s="38">
        <v>3677</v>
      </c>
      <c r="N20" s="38">
        <v>569</v>
      </c>
      <c r="O20" s="38">
        <v>161</v>
      </c>
      <c r="P20" s="39">
        <v>460</v>
      </c>
      <c r="Q20" s="39">
        <v>620</v>
      </c>
      <c r="R20" s="38">
        <v>322</v>
      </c>
      <c r="S20" s="40">
        <v>316</v>
      </c>
      <c r="T20" s="41">
        <f>SUM(D20,E20,H20,I20,J20,L20,M20,N20,O20,R20)</f>
        <v>8707</v>
      </c>
      <c r="U20" s="42">
        <f>SUM(F20,G20,K20,P20,Q20,S20)</f>
        <v>2606</v>
      </c>
      <c r="V20" s="43">
        <f>T20+U20</f>
        <v>11313</v>
      </c>
    </row>
    <row r="21" spans="2:22" ht="15.75" customHeight="1">
      <c r="B21" s="44" t="s">
        <v>31</v>
      </c>
      <c r="C21" s="17" t="s">
        <v>20</v>
      </c>
      <c r="D21" s="18">
        <v>1830</v>
      </c>
      <c r="E21" s="18">
        <v>1424</v>
      </c>
      <c r="F21" s="19">
        <v>647</v>
      </c>
      <c r="G21" s="19">
        <v>386</v>
      </c>
      <c r="H21" s="18">
        <v>135</v>
      </c>
      <c r="I21" s="18">
        <v>164</v>
      </c>
      <c r="J21" s="18">
        <v>1216</v>
      </c>
      <c r="K21" s="19">
        <v>295</v>
      </c>
      <c r="L21" s="18">
        <v>1366</v>
      </c>
      <c r="M21" s="18">
        <v>2596</v>
      </c>
      <c r="N21" s="18">
        <v>591</v>
      </c>
      <c r="O21" s="18">
        <v>99</v>
      </c>
      <c r="P21" s="19">
        <v>588</v>
      </c>
      <c r="Q21" s="19">
        <v>322</v>
      </c>
      <c r="R21" s="18">
        <v>471</v>
      </c>
      <c r="S21" s="19">
        <v>273</v>
      </c>
      <c r="T21" s="20">
        <f t="shared" si="0"/>
        <v>9892</v>
      </c>
      <c r="U21" s="21">
        <f t="shared" si="1"/>
        <v>2511</v>
      </c>
      <c r="V21" s="22">
        <f t="shared" si="2"/>
        <v>12403</v>
      </c>
    </row>
    <row r="22" spans="2:22" ht="15.75" customHeight="1">
      <c r="B22" s="45"/>
      <c r="C22" s="24" t="s">
        <v>22</v>
      </c>
      <c r="D22" s="25">
        <v>1334</v>
      </c>
      <c r="E22" s="25">
        <v>871</v>
      </c>
      <c r="F22" s="26">
        <v>422</v>
      </c>
      <c r="G22" s="26">
        <v>233</v>
      </c>
      <c r="H22" s="25">
        <v>85</v>
      </c>
      <c r="I22" s="25">
        <v>119</v>
      </c>
      <c r="J22" s="25">
        <v>804</v>
      </c>
      <c r="K22" s="26">
        <v>173</v>
      </c>
      <c r="L22" s="25">
        <v>800</v>
      </c>
      <c r="M22" s="25">
        <v>1593</v>
      </c>
      <c r="N22" s="25">
        <v>345</v>
      </c>
      <c r="O22" s="25">
        <v>65</v>
      </c>
      <c r="P22" s="26">
        <v>379</v>
      </c>
      <c r="Q22" s="26">
        <v>213</v>
      </c>
      <c r="R22" s="25">
        <v>266</v>
      </c>
      <c r="S22" s="26">
        <v>197</v>
      </c>
      <c r="T22" s="27">
        <f t="shared" si="0"/>
        <v>6282</v>
      </c>
      <c r="U22" s="28">
        <f t="shared" si="1"/>
        <v>1617</v>
      </c>
      <c r="V22" s="29">
        <f t="shared" si="2"/>
        <v>7899</v>
      </c>
    </row>
    <row r="23" spans="2:22" ht="15.75" customHeight="1">
      <c r="B23" s="45"/>
      <c r="C23" s="30" t="s">
        <v>23</v>
      </c>
      <c r="D23" s="25">
        <v>323</v>
      </c>
      <c r="E23" s="25">
        <v>119</v>
      </c>
      <c r="F23" s="26">
        <v>3</v>
      </c>
      <c r="G23" s="26">
        <v>4</v>
      </c>
      <c r="H23" s="25">
        <v>0</v>
      </c>
      <c r="I23" s="25">
        <v>34</v>
      </c>
      <c r="J23" s="25">
        <v>53</v>
      </c>
      <c r="K23" s="26">
        <v>1</v>
      </c>
      <c r="L23" s="25">
        <v>11</v>
      </c>
      <c r="M23" s="25">
        <v>86</v>
      </c>
      <c r="N23" s="25">
        <v>12</v>
      </c>
      <c r="O23" s="25">
        <v>1</v>
      </c>
      <c r="P23" s="26">
        <v>0</v>
      </c>
      <c r="Q23" s="26">
        <v>18</v>
      </c>
      <c r="R23" s="25">
        <v>0</v>
      </c>
      <c r="S23" s="26">
        <v>30</v>
      </c>
      <c r="T23" s="27">
        <f t="shared" si="0"/>
        <v>639</v>
      </c>
      <c r="U23" s="28">
        <f t="shared" si="1"/>
        <v>56</v>
      </c>
      <c r="V23" s="29">
        <f t="shared" si="2"/>
        <v>695</v>
      </c>
    </row>
    <row r="24" spans="2:22" ht="15.75" customHeight="1">
      <c r="B24" s="45"/>
      <c r="C24" s="24" t="s">
        <v>24</v>
      </c>
      <c r="D24" s="25" t="s">
        <v>21</v>
      </c>
      <c r="E24" s="25" t="s">
        <v>21</v>
      </c>
      <c r="F24" s="26" t="s">
        <v>21</v>
      </c>
      <c r="G24" s="26" t="s">
        <v>21</v>
      </c>
      <c r="H24" s="25" t="s">
        <v>21</v>
      </c>
      <c r="I24" s="25" t="s">
        <v>21</v>
      </c>
      <c r="J24" s="25" t="s">
        <v>21</v>
      </c>
      <c r="K24" s="26" t="s">
        <v>21</v>
      </c>
      <c r="L24" s="25" t="s">
        <v>21</v>
      </c>
      <c r="M24" s="25" t="s">
        <v>21</v>
      </c>
      <c r="N24" s="25" t="s">
        <v>21</v>
      </c>
      <c r="O24" s="25" t="s">
        <v>21</v>
      </c>
      <c r="P24" s="26" t="s">
        <v>21</v>
      </c>
      <c r="Q24" s="26" t="s">
        <v>21</v>
      </c>
      <c r="R24" s="25" t="s">
        <v>21</v>
      </c>
      <c r="S24" s="26" t="s">
        <v>21</v>
      </c>
      <c r="T24" s="27">
        <f t="shared" si="0"/>
        <v>0</v>
      </c>
      <c r="U24" s="28">
        <f t="shared" si="1"/>
        <v>0</v>
      </c>
      <c r="V24" s="29">
        <f t="shared" si="2"/>
        <v>0</v>
      </c>
    </row>
    <row r="25" spans="2:22" ht="15.75" customHeight="1">
      <c r="B25" s="45"/>
      <c r="C25" s="24" t="s">
        <v>28</v>
      </c>
      <c r="D25" s="25" t="s">
        <v>21</v>
      </c>
      <c r="E25" s="25" t="s">
        <v>21</v>
      </c>
      <c r="F25" s="26" t="s">
        <v>21</v>
      </c>
      <c r="G25" s="26" t="s">
        <v>21</v>
      </c>
      <c r="H25" s="25" t="s">
        <v>21</v>
      </c>
      <c r="I25" s="25" t="s">
        <v>21</v>
      </c>
      <c r="J25" s="25" t="s">
        <v>21</v>
      </c>
      <c r="K25" s="26" t="s">
        <v>21</v>
      </c>
      <c r="L25" s="25" t="s">
        <v>21</v>
      </c>
      <c r="M25" s="25" t="s">
        <v>21</v>
      </c>
      <c r="N25" s="25" t="s">
        <v>21</v>
      </c>
      <c r="O25" s="25" t="s">
        <v>21</v>
      </c>
      <c r="P25" s="26" t="s">
        <v>21</v>
      </c>
      <c r="Q25" s="26" t="s">
        <v>21</v>
      </c>
      <c r="R25" s="25" t="s">
        <v>21</v>
      </c>
      <c r="S25" s="26" t="s">
        <v>21</v>
      </c>
      <c r="T25" s="27">
        <f t="shared" si="0"/>
        <v>0</v>
      </c>
      <c r="U25" s="28">
        <f t="shared" si="1"/>
        <v>0</v>
      </c>
      <c r="V25" s="29">
        <f t="shared" si="2"/>
        <v>0</v>
      </c>
    </row>
    <row r="26" spans="2:22" s="15" customFormat="1" ht="15.75" customHeight="1">
      <c r="B26" s="46"/>
      <c r="C26" s="36" t="s">
        <v>26</v>
      </c>
      <c r="D26" s="37">
        <v>0</v>
      </c>
      <c r="E26" s="38">
        <v>1</v>
      </c>
      <c r="F26" s="39">
        <v>0</v>
      </c>
      <c r="G26" s="39">
        <v>14</v>
      </c>
      <c r="H26" s="38">
        <v>0</v>
      </c>
      <c r="I26" s="38">
        <v>0</v>
      </c>
      <c r="J26" s="38">
        <v>2</v>
      </c>
      <c r="K26" s="39">
        <v>0</v>
      </c>
      <c r="L26" s="38">
        <v>2</v>
      </c>
      <c r="M26" s="38">
        <v>7</v>
      </c>
      <c r="N26" s="38">
        <v>10</v>
      </c>
      <c r="O26" s="38">
        <v>1</v>
      </c>
      <c r="P26" s="39">
        <v>0</v>
      </c>
      <c r="Q26" s="39">
        <v>1</v>
      </c>
      <c r="R26" s="38">
        <v>0</v>
      </c>
      <c r="S26" s="40">
        <v>0</v>
      </c>
      <c r="T26" s="41">
        <f t="shared" si="0"/>
        <v>23</v>
      </c>
      <c r="U26" s="42">
        <f t="shared" si="1"/>
        <v>15</v>
      </c>
      <c r="V26" s="43">
        <f t="shared" si="2"/>
        <v>38</v>
      </c>
    </row>
    <row r="27" spans="1:22" ht="15.75" customHeight="1">
      <c r="A27" s="47"/>
      <c r="B27" s="44" t="s">
        <v>32</v>
      </c>
      <c r="C27" s="17" t="s">
        <v>20</v>
      </c>
      <c r="D27" s="18">
        <v>1447</v>
      </c>
      <c r="E27" s="18">
        <v>2146</v>
      </c>
      <c r="F27" s="19">
        <v>256</v>
      </c>
      <c r="G27" s="19">
        <v>527</v>
      </c>
      <c r="H27" s="18">
        <v>53</v>
      </c>
      <c r="I27" s="18">
        <v>165</v>
      </c>
      <c r="J27" s="18">
        <v>717</v>
      </c>
      <c r="K27" s="19">
        <v>369</v>
      </c>
      <c r="L27" s="18">
        <v>2070</v>
      </c>
      <c r="M27" s="18">
        <v>2425</v>
      </c>
      <c r="N27" s="18">
        <v>717</v>
      </c>
      <c r="O27" s="18">
        <v>223</v>
      </c>
      <c r="P27" s="19">
        <v>704</v>
      </c>
      <c r="Q27" s="19">
        <v>456</v>
      </c>
      <c r="R27" s="18">
        <v>809</v>
      </c>
      <c r="S27" s="19">
        <v>421</v>
      </c>
      <c r="T27" s="20">
        <f t="shared" si="0"/>
        <v>10772</v>
      </c>
      <c r="U27" s="21">
        <f t="shared" si="1"/>
        <v>2733</v>
      </c>
      <c r="V27" s="22">
        <f t="shared" si="2"/>
        <v>13505</v>
      </c>
    </row>
    <row r="28" spans="1:22" ht="15.75" customHeight="1">
      <c r="A28" s="47"/>
      <c r="B28" s="45"/>
      <c r="C28" s="24" t="s">
        <v>22</v>
      </c>
      <c r="D28" s="25">
        <v>349</v>
      </c>
      <c r="E28" s="25">
        <v>483</v>
      </c>
      <c r="F28" s="26">
        <v>50</v>
      </c>
      <c r="G28" s="26">
        <v>159</v>
      </c>
      <c r="H28" s="25">
        <v>10</v>
      </c>
      <c r="I28" s="25">
        <v>43</v>
      </c>
      <c r="J28" s="25">
        <v>174</v>
      </c>
      <c r="K28" s="26">
        <v>67</v>
      </c>
      <c r="L28" s="25">
        <v>427</v>
      </c>
      <c r="M28" s="25">
        <v>412</v>
      </c>
      <c r="N28" s="25">
        <v>151</v>
      </c>
      <c r="O28" s="25">
        <v>50</v>
      </c>
      <c r="P28" s="26">
        <v>199</v>
      </c>
      <c r="Q28" s="26">
        <v>102</v>
      </c>
      <c r="R28" s="25">
        <v>205</v>
      </c>
      <c r="S28" s="26">
        <v>131</v>
      </c>
      <c r="T28" s="27">
        <f t="shared" si="0"/>
        <v>2304</v>
      </c>
      <c r="U28" s="28">
        <f t="shared" si="1"/>
        <v>708</v>
      </c>
      <c r="V28" s="29">
        <f t="shared" si="2"/>
        <v>3012</v>
      </c>
    </row>
    <row r="29" spans="1:22" ht="15.75" customHeight="1">
      <c r="A29" s="47"/>
      <c r="B29" s="45"/>
      <c r="C29" s="30" t="s">
        <v>23</v>
      </c>
      <c r="D29" s="25">
        <v>452</v>
      </c>
      <c r="E29" s="25">
        <v>1081</v>
      </c>
      <c r="F29" s="26">
        <v>21</v>
      </c>
      <c r="G29" s="26">
        <v>64</v>
      </c>
      <c r="H29" s="25">
        <v>4</v>
      </c>
      <c r="I29" s="25">
        <v>22</v>
      </c>
      <c r="J29" s="25">
        <v>170</v>
      </c>
      <c r="K29" s="26">
        <v>81</v>
      </c>
      <c r="L29" s="25">
        <v>854</v>
      </c>
      <c r="M29" s="25">
        <v>307</v>
      </c>
      <c r="N29" s="25">
        <v>158</v>
      </c>
      <c r="O29" s="25">
        <v>23</v>
      </c>
      <c r="P29" s="26">
        <v>99</v>
      </c>
      <c r="Q29" s="26">
        <v>64</v>
      </c>
      <c r="R29" s="25">
        <v>177</v>
      </c>
      <c r="S29" s="26">
        <v>57</v>
      </c>
      <c r="T29" s="27">
        <f t="shared" si="0"/>
        <v>3248</v>
      </c>
      <c r="U29" s="28">
        <f t="shared" si="1"/>
        <v>386</v>
      </c>
      <c r="V29" s="29">
        <f t="shared" si="2"/>
        <v>3634</v>
      </c>
    </row>
    <row r="30" spans="1:22" ht="15.75" customHeight="1">
      <c r="A30" s="47"/>
      <c r="B30" s="45"/>
      <c r="C30" s="24" t="s">
        <v>24</v>
      </c>
      <c r="D30" s="25" t="s">
        <v>21</v>
      </c>
      <c r="E30" s="25" t="s">
        <v>21</v>
      </c>
      <c r="F30" s="26" t="s">
        <v>21</v>
      </c>
      <c r="G30" s="26" t="s">
        <v>21</v>
      </c>
      <c r="H30" s="25" t="s">
        <v>21</v>
      </c>
      <c r="I30" s="25" t="s">
        <v>21</v>
      </c>
      <c r="J30" s="25" t="s">
        <v>21</v>
      </c>
      <c r="K30" s="26" t="s">
        <v>21</v>
      </c>
      <c r="L30" s="25" t="s">
        <v>21</v>
      </c>
      <c r="M30" s="25" t="s">
        <v>21</v>
      </c>
      <c r="N30" s="25" t="s">
        <v>21</v>
      </c>
      <c r="O30" s="25" t="s">
        <v>21</v>
      </c>
      <c r="P30" s="26" t="s">
        <v>21</v>
      </c>
      <c r="Q30" s="26" t="s">
        <v>21</v>
      </c>
      <c r="R30" s="25" t="s">
        <v>21</v>
      </c>
      <c r="S30" s="26" t="s">
        <v>21</v>
      </c>
      <c r="T30" s="27">
        <f t="shared" si="0"/>
        <v>0</v>
      </c>
      <c r="U30" s="28">
        <f t="shared" si="1"/>
        <v>0</v>
      </c>
      <c r="V30" s="29">
        <f t="shared" si="2"/>
        <v>0</v>
      </c>
    </row>
    <row r="31" spans="1:22" ht="15.75" customHeight="1">
      <c r="A31" s="47"/>
      <c r="B31" s="45"/>
      <c r="C31" s="24" t="s">
        <v>28</v>
      </c>
      <c r="D31" s="25">
        <v>184</v>
      </c>
      <c r="E31" s="25">
        <v>175</v>
      </c>
      <c r="F31" s="26">
        <v>42</v>
      </c>
      <c r="G31" s="26">
        <v>85</v>
      </c>
      <c r="H31" s="25" t="s">
        <v>21</v>
      </c>
      <c r="I31" s="25" t="s">
        <v>21</v>
      </c>
      <c r="J31" s="25">
        <v>70</v>
      </c>
      <c r="K31" s="26">
        <v>22</v>
      </c>
      <c r="L31" s="25">
        <v>151</v>
      </c>
      <c r="M31" s="25">
        <v>304</v>
      </c>
      <c r="N31" s="25">
        <v>77</v>
      </c>
      <c r="O31" s="25">
        <v>57</v>
      </c>
      <c r="P31" s="26">
        <v>114</v>
      </c>
      <c r="Q31" s="26">
        <v>101</v>
      </c>
      <c r="R31" s="25">
        <v>108</v>
      </c>
      <c r="S31" s="26">
        <v>54</v>
      </c>
      <c r="T31" s="27">
        <f t="shared" si="0"/>
        <v>1126</v>
      </c>
      <c r="U31" s="28">
        <f t="shared" si="1"/>
        <v>418</v>
      </c>
      <c r="V31" s="29">
        <f t="shared" si="2"/>
        <v>1544</v>
      </c>
    </row>
    <row r="32" spans="1:22" s="15" customFormat="1" ht="15.75" customHeight="1">
      <c r="A32" s="48"/>
      <c r="B32" s="46"/>
      <c r="C32" s="36" t="s">
        <v>26</v>
      </c>
      <c r="D32" s="37">
        <v>28</v>
      </c>
      <c r="E32" s="38">
        <v>70</v>
      </c>
      <c r="F32" s="39">
        <v>104</v>
      </c>
      <c r="G32" s="39">
        <v>116</v>
      </c>
      <c r="H32" s="38">
        <v>17</v>
      </c>
      <c r="I32" s="38">
        <v>20</v>
      </c>
      <c r="J32" s="38">
        <v>94</v>
      </c>
      <c r="K32" s="39">
        <v>19</v>
      </c>
      <c r="L32" s="38">
        <v>31</v>
      </c>
      <c r="M32" s="38">
        <v>58</v>
      </c>
      <c r="N32" s="38">
        <v>101</v>
      </c>
      <c r="O32" s="38">
        <v>65</v>
      </c>
      <c r="P32" s="39">
        <v>139</v>
      </c>
      <c r="Q32" s="39">
        <v>124</v>
      </c>
      <c r="R32" s="38">
        <v>74</v>
      </c>
      <c r="S32" s="40">
        <v>76</v>
      </c>
      <c r="T32" s="41">
        <f>SUM(D32,E32,H32,I32,J32,L32,M32,N32,O32,R32)</f>
        <v>558</v>
      </c>
      <c r="U32" s="42">
        <f>SUM(F32,G32,K32,P32,Q32,S32)</f>
        <v>578</v>
      </c>
      <c r="V32" s="43">
        <f>T32+U32</f>
        <v>1136</v>
      </c>
    </row>
    <row r="33" spans="2:22" ht="15.75" customHeight="1">
      <c r="B33" s="44" t="s">
        <v>33</v>
      </c>
      <c r="C33" s="24" t="s">
        <v>20</v>
      </c>
      <c r="D33" s="25">
        <v>5430</v>
      </c>
      <c r="E33" s="25">
        <v>7855</v>
      </c>
      <c r="F33" s="26">
        <v>1768</v>
      </c>
      <c r="G33" s="26">
        <v>566</v>
      </c>
      <c r="H33" s="25">
        <v>478</v>
      </c>
      <c r="I33" s="25">
        <v>1119</v>
      </c>
      <c r="J33" s="25">
        <v>3041</v>
      </c>
      <c r="K33" s="26">
        <v>478</v>
      </c>
      <c r="L33" s="25">
        <v>4555</v>
      </c>
      <c r="M33" s="25">
        <v>10813</v>
      </c>
      <c r="N33" s="25">
        <v>2174</v>
      </c>
      <c r="O33" s="25">
        <v>620</v>
      </c>
      <c r="P33" s="26">
        <v>972</v>
      </c>
      <c r="Q33" s="26">
        <v>494</v>
      </c>
      <c r="R33" s="25">
        <v>1779</v>
      </c>
      <c r="S33" s="26">
        <v>470</v>
      </c>
      <c r="T33" s="27">
        <f t="shared" si="0"/>
        <v>37864</v>
      </c>
      <c r="U33" s="28">
        <f t="shared" si="1"/>
        <v>4748</v>
      </c>
      <c r="V33" s="29">
        <f t="shared" si="2"/>
        <v>42612</v>
      </c>
    </row>
    <row r="34" spans="2:22" ht="15.75" customHeight="1">
      <c r="B34" s="45"/>
      <c r="C34" s="24" t="s">
        <v>22</v>
      </c>
      <c r="D34" s="25">
        <v>5247</v>
      </c>
      <c r="E34" s="25">
        <v>7471</v>
      </c>
      <c r="F34" s="26">
        <v>1638</v>
      </c>
      <c r="G34" s="26">
        <v>506</v>
      </c>
      <c r="H34" s="25">
        <v>457</v>
      </c>
      <c r="I34" s="25">
        <v>1028</v>
      </c>
      <c r="J34" s="25">
        <v>2873</v>
      </c>
      <c r="K34" s="26">
        <v>418</v>
      </c>
      <c r="L34" s="25">
        <v>4262</v>
      </c>
      <c r="M34" s="25">
        <v>10186</v>
      </c>
      <c r="N34" s="25">
        <v>2059</v>
      </c>
      <c r="O34" s="25">
        <v>574</v>
      </c>
      <c r="P34" s="26">
        <v>880</v>
      </c>
      <c r="Q34" s="26">
        <v>457</v>
      </c>
      <c r="R34" s="25">
        <v>1641</v>
      </c>
      <c r="S34" s="26">
        <v>431</v>
      </c>
      <c r="T34" s="27">
        <f t="shared" si="0"/>
        <v>35798</v>
      </c>
      <c r="U34" s="28">
        <f t="shared" si="1"/>
        <v>4330</v>
      </c>
      <c r="V34" s="29">
        <f t="shared" si="2"/>
        <v>40128</v>
      </c>
    </row>
    <row r="35" spans="2:22" ht="15.75" customHeight="1">
      <c r="B35" s="45"/>
      <c r="C35" s="30" t="s">
        <v>23</v>
      </c>
      <c r="D35" s="25">
        <v>336</v>
      </c>
      <c r="E35" s="25">
        <v>577</v>
      </c>
      <c r="F35" s="26">
        <v>215</v>
      </c>
      <c r="G35" s="26">
        <v>19</v>
      </c>
      <c r="H35" s="25">
        <v>14</v>
      </c>
      <c r="I35" s="25">
        <v>207</v>
      </c>
      <c r="J35" s="25">
        <v>188</v>
      </c>
      <c r="K35" s="26">
        <v>7</v>
      </c>
      <c r="L35" s="25">
        <v>241</v>
      </c>
      <c r="M35" s="25">
        <v>554</v>
      </c>
      <c r="N35" s="25">
        <v>106</v>
      </c>
      <c r="O35" s="25">
        <v>80</v>
      </c>
      <c r="P35" s="26">
        <v>25</v>
      </c>
      <c r="Q35" s="26">
        <v>19</v>
      </c>
      <c r="R35" s="25">
        <v>137</v>
      </c>
      <c r="S35" s="26">
        <v>7</v>
      </c>
      <c r="T35" s="27">
        <f t="shared" si="0"/>
        <v>2440</v>
      </c>
      <c r="U35" s="28">
        <f t="shared" si="1"/>
        <v>292</v>
      </c>
      <c r="V35" s="29">
        <f t="shared" si="2"/>
        <v>2732</v>
      </c>
    </row>
    <row r="36" spans="2:22" ht="15.75" customHeight="1">
      <c r="B36" s="45"/>
      <c r="C36" s="24" t="s">
        <v>24</v>
      </c>
      <c r="D36" s="25" t="s">
        <v>21</v>
      </c>
      <c r="E36" s="25" t="s">
        <v>21</v>
      </c>
      <c r="F36" s="26" t="s">
        <v>21</v>
      </c>
      <c r="G36" s="26" t="s">
        <v>21</v>
      </c>
      <c r="H36" s="25" t="s">
        <v>21</v>
      </c>
      <c r="I36" s="25" t="s">
        <v>21</v>
      </c>
      <c r="J36" s="25" t="s">
        <v>21</v>
      </c>
      <c r="K36" s="26" t="s">
        <v>21</v>
      </c>
      <c r="L36" s="25" t="s">
        <v>21</v>
      </c>
      <c r="M36" s="25" t="s">
        <v>21</v>
      </c>
      <c r="N36" s="25" t="s">
        <v>21</v>
      </c>
      <c r="O36" s="25" t="s">
        <v>21</v>
      </c>
      <c r="P36" s="26" t="s">
        <v>21</v>
      </c>
      <c r="Q36" s="26" t="s">
        <v>21</v>
      </c>
      <c r="R36" s="25" t="s">
        <v>21</v>
      </c>
      <c r="S36" s="26" t="s">
        <v>21</v>
      </c>
      <c r="T36" s="27">
        <f t="shared" si="0"/>
        <v>0</v>
      </c>
      <c r="U36" s="28">
        <f t="shared" si="1"/>
        <v>0</v>
      </c>
      <c r="V36" s="29">
        <f t="shared" si="2"/>
        <v>0</v>
      </c>
    </row>
    <row r="37" spans="2:22" ht="15.75" customHeight="1">
      <c r="B37" s="45"/>
      <c r="C37" s="24" t="s">
        <v>28</v>
      </c>
      <c r="D37" s="25" t="s">
        <v>21</v>
      </c>
      <c r="E37" s="25" t="s">
        <v>21</v>
      </c>
      <c r="F37" s="26" t="s">
        <v>21</v>
      </c>
      <c r="G37" s="26" t="s">
        <v>21</v>
      </c>
      <c r="H37" s="25" t="s">
        <v>21</v>
      </c>
      <c r="I37" s="25" t="s">
        <v>21</v>
      </c>
      <c r="J37" s="25" t="s">
        <v>21</v>
      </c>
      <c r="K37" s="26" t="s">
        <v>21</v>
      </c>
      <c r="L37" s="25" t="s">
        <v>21</v>
      </c>
      <c r="M37" s="25" t="s">
        <v>21</v>
      </c>
      <c r="N37" s="25" t="s">
        <v>21</v>
      </c>
      <c r="O37" s="25" t="s">
        <v>21</v>
      </c>
      <c r="P37" s="26" t="s">
        <v>21</v>
      </c>
      <c r="Q37" s="26" t="s">
        <v>21</v>
      </c>
      <c r="R37" s="25" t="s">
        <v>21</v>
      </c>
      <c r="S37" s="26" t="s">
        <v>21</v>
      </c>
      <c r="T37" s="27">
        <f t="shared" si="0"/>
        <v>0</v>
      </c>
      <c r="U37" s="28">
        <f t="shared" si="1"/>
        <v>0</v>
      </c>
      <c r="V37" s="29">
        <f t="shared" si="2"/>
        <v>0</v>
      </c>
    </row>
    <row r="38" spans="2:22" s="15" customFormat="1" ht="15.75" customHeight="1">
      <c r="B38" s="46"/>
      <c r="C38" s="36" t="s">
        <v>26</v>
      </c>
      <c r="D38" s="37">
        <v>8</v>
      </c>
      <c r="E38" s="38">
        <v>24</v>
      </c>
      <c r="F38" s="39">
        <v>32</v>
      </c>
      <c r="G38" s="39">
        <v>2</v>
      </c>
      <c r="H38" s="38">
        <v>1</v>
      </c>
      <c r="I38" s="38">
        <v>5</v>
      </c>
      <c r="J38" s="38">
        <v>62</v>
      </c>
      <c r="K38" s="39">
        <v>0</v>
      </c>
      <c r="L38" s="38">
        <v>26</v>
      </c>
      <c r="M38" s="38">
        <v>2</v>
      </c>
      <c r="N38" s="38">
        <v>6</v>
      </c>
      <c r="O38" s="38">
        <v>37</v>
      </c>
      <c r="P38" s="39">
        <v>5</v>
      </c>
      <c r="Q38" s="39">
        <v>1</v>
      </c>
      <c r="R38" s="38">
        <v>0</v>
      </c>
      <c r="S38" s="40">
        <v>0</v>
      </c>
      <c r="T38" s="41">
        <f t="shared" si="0"/>
        <v>171</v>
      </c>
      <c r="U38" s="42">
        <f t="shared" si="1"/>
        <v>40</v>
      </c>
      <c r="V38" s="43">
        <f t="shared" si="2"/>
        <v>211</v>
      </c>
    </row>
    <row r="39" spans="2:22" ht="15.75" customHeight="1">
      <c r="B39" s="44" t="s">
        <v>34</v>
      </c>
      <c r="C39" s="17" t="s">
        <v>20</v>
      </c>
      <c r="D39" s="18">
        <v>522</v>
      </c>
      <c r="E39" s="18">
        <v>413</v>
      </c>
      <c r="F39" s="19">
        <v>146</v>
      </c>
      <c r="G39" s="19">
        <v>123</v>
      </c>
      <c r="H39" s="18">
        <v>65</v>
      </c>
      <c r="I39" s="18">
        <v>32</v>
      </c>
      <c r="J39" s="18">
        <v>8</v>
      </c>
      <c r="K39" s="19">
        <v>101</v>
      </c>
      <c r="L39" s="18">
        <v>407</v>
      </c>
      <c r="M39" s="18">
        <v>569</v>
      </c>
      <c r="N39" s="18">
        <v>270</v>
      </c>
      <c r="O39" s="18">
        <v>75</v>
      </c>
      <c r="P39" s="19">
        <v>157</v>
      </c>
      <c r="Q39" s="19">
        <v>140</v>
      </c>
      <c r="R39" s="18">
        <v>133</v>
      </c>
      <c r="S39" s="19">
        <v>184</v>
      </c>
      <c r="T39" s="20">
        <f t="shared" si="0"/>
        <v>2494</v>
      </c>
      <c r="U39" s="21">
        <f t="shared" si="1"/>
        <v>851</v>
      </c>
      <c r="V39" s="22">
        <f t="shared" si="2"/>
        <v>3345</v>
      </c>
    </row>
    <row r="40" spans="2:22" ht="15.75" customHeight="1">
      <c r="B40" s="45"/>
      <c r="C40" s="24" t="s">
        <v>22</v>
      </c>
      <c r="D40" s="25">
        <v>508</v>
      </c>
      <c r="E40" s="25">
        <v>389</v>
      </c>
      <c r="F40" s="26">
        <v>123</v>
      </c>
      <c r="G40" s="26">
        <v>111</v>
      </c>
      <c r="H40" s="25">
        <v>57</v>
      </c>
      <c r="I40" s="25">
        <v>29</v>
      </c>
      <c r="J40" s="25">
        <v>8</v>
      </c>
      <c r="K40" s="26">
        <v>88</v>
      </c>
      <c r="L40" s="25">
        <v>369</v>
      </c>
      <c r="M40" s="25">
        <v>513</v>
      </c>
      <c r="N40" s="25">
        <v>255</v>
      </c>
      <c r="O40" s="25">
        <v>71</v>
      </c>
      <c r="P40" s="26">
        <v>137</v>
      </c>
      <c r="Q40" s="26">
        <v>120</v>
      </c>
      <c r="R40" s="25">
        <v>116</v>
      </c>
      <c r="S40" s="26">
        <v>165</v>
      </c>
      <c r="T40" s="27">
        <f t="shared" si="0"/>
        <v>2315</v>
      </c>
      <c r="U40" s="28">
        <f t="shared" si="1"/>
        <v>744</v>
      </c>
      <c r="V40" s="29">
        <f t="shared" si="2"/>
        <v>3059</v>
      </c>
    </row>
    <row r="41" spans="2:22" ht="15.75" customHeight="1">
      <c r="B41" s="45"/>
      <c r="C41" s="30" t="s">
        <v>23</v>
      </c>
      <c r="D41" s="25">
        <v>47</v>
      </c>
      <c r="E41" s="25">
        <v>147</v>
      </c>
      <c r="F41" s="26">
        <v>10</v>
      </c>
      <c r="G41" s="26">
        <v>7</v>
      </c>
      <c r="H41" s="25">
        <v>3</v>
      </c>
      <c r="I41" s="25">
        <v>2</v>
      </c>
      <c r="J41" s="25">
        <v>0</v>
      </c>
      <c r="K41" s="26">
        <v>13</v>
      </c>
      <c r="L41" s="25">
        <v>109</v>
      </c>
      <c r="M41" s="25">
        <v>11</v>
      </c>
      <c r="N41" s="25">
        <v>22</v>
      </c>
      <c r="O41" s="25">
        <v>4</v>
      </c>
      <c r="P41" s="26">
        <v>16</v>
      </c>
      <c r="Q41" s="26">
        <v>9</v>
      </c>
      <c r="R41" s="25">
        <v>3</v>
      </c>
      <c r="S41" s="26">
        <v>17</v>
      </c>
      <c r="T41" s="27">
        <f t="shared" si="0"/>
        <v>348</v>
      </c>
      <c r="U41" s="28">
        <f t="shared" si="1"/>
        <v>72</v>
      </c>
      <c r="V41" s="29">
        <f t="shared" si="2"/>
        <v>420</v>
      </c>
    </row>
    <row r="42" spans="2:22" ht="15.75" customHeight="1">
      <c r="B42" s="45"/>
      <c r="C42" s="24" t="s">
        <v>24</v>
      </c>
      <c r="D42" s="25" t="s">
        <v>21</v>
      </c>
      <c r="E42" s="25" t="s">
        <v>21</v>
      </c>
      <c r="F42" s="26" t="s">
        <v>21</v>
      </c>
      <c r="G42" s="26" t="s">
        <v>21</v>
      </c>
      <c r="H42" s="25" t="s">
        <v>21</v>
      </c>
      <c r="I42" s="25" t="s">
        <v>21</v>
      </c>
      <c r="J42" s="25" t="s">
        <v>21</v>
      </c>
      <c r="K42" s="26" t="s">
        <v>21</v>
      </c>
      <c r="L42" s="25" t="s">
        <v>21</v>
      </c>
      <c r="M42" s="25" t="s">
        <v>21</v>
      </c>
      <c r="N42" s="25" t="s">
        <v>21</v>
      </c>
      <c r="O42" s="25" t="s">
        <v>21</v>
      </c>
      <c r="P42" s="26" t="s">
        <v>21</v>
      </c>
      <c r="Q42" s="26" t="s">
        <v>21</v>
      </c>
      <c r="R42" s="25" t="s">
        <v>21</v>
      </c>
      <c r="S42" s="26" t="s">
        <v>21</v>
      </c>
      <c r="T42" s="27">
        <f t="shared" si="0"/>
        <v>0</v>
      </c>
      <c r="U42" s="28">
        <f t="shared" si="1"/>
        <v>0</v>
      </c>
      <c r="V42" s="29">
        <f t="shared" si="2"/>
        <v>0</v>
      </c>
    </row>
    <row r="43" spans="2:22" ht="15.75" customHeight="1">
      <c r="B43" s="45"/>
      <c r="C43" s="24" t="s">
        <v>28</v>
      </c>
      <c r="D43" s="25">
        <v>297</v>
      </c>
      <c r="E43" s="25">
        <v>244</v>
      </c>
      <c r="F43" s="26">
        <v>101</v>
      </c>
      <c r="G43" s="26">
        <v>115</v>
      </c>
      <c r="H43" s="25">
        <v>39</v>
      </c>
      <c r="I43" s="25">
        <v>28</v>
      </c>
      <c r="J43" s="25">
        <v>6</v>
      </c>
      <c r="K43" s="26">
        <v>67</v>
      </c>
      <c r="L43" s="25">
        <v>194</v>
      </c>
      <c r="M43" s="25">
        <v>260</v>
      </c>
      <c r="N43" s="25">
        <v>124</v>
      </c>
      <c r="O43" s="25">
        <v>39</v>
      </c>
      <c r="P43" s="26">
        <v>133</v>
      </c>
      <c r="Q43" s="26">
        <v>132</v>
      </c>
      <c r="R43" s="25">
        <v>133</v>
      </c>
      <c r="S43" s="26">
        <v>114</v>
      </c>
      <c r="T43" s="27">
        <f t="shared" si="0"/>
        <v>1364</v>
      </c>
      <c r="U43" s="28">
        <f t="shared" si="1"/>
        <v>662</v>
      </c>
      <c r="V43" s="29">
        <f t="shared" si="2"/>
        <v>2026</v>
      </c>
    </row>
    <row r="44" spans="2:22" s="15" customFormat="1" ht="15.75" customHeight="1">
      <c r="B44" s="46"/>
      <c r="C44" s="36" t="s">
        <v>26</v>
      </c>
      <c r="D44" s="37">
        <v>330</v>
      </c>
      <c r="E44" s="38">
        <v>191</v>
      </c>
      <c r="F44" s="39">
        <v>138</v>
      </c>
      <c r="G44" s="39">
        <v>120</v>
      </c>
      <c r="H44" s="38">
        <v>39</v>
      </c>
      <c r="I44" s="38">
        <v>28</v>
      </c>
      <c r="J44" s="38">
        <v>0</v>
      </c>
      <c r="K44" s="39">
        <v>85</v>
      </c>
      <c r="L44" s="38">
        <v>239</v>
      </c>
      <c r="M44" s="38">
        <v>101</v>
      </c>
      <c r="N44" s="38">
        <v>177</v>
      </c>
      <c r="O44" s="38">
        <v>58</v>
      </c>
      <c r="P44" s="39">
        <v>147</v>
      </c>
      <c r="Q44" s="39">
        <v>136</v>
      </c>
      <c r="R44" s="38">
        <v>57</v>
      </c>
      <c r="S44" s="40">
        <v>162</v>
      </c>
      <c r="T44" s="41">
        <f>SUM(D44,E44,H44,I44,J44,L44,M44,N44,O44,R44)</f>
        <v>1220</v>
      </c>
      <c r="U44" s="42">
        <f>SUM(F44,G44,K44,P44,Q44,S44)</f>
        <v>788</v>
      </c>
      <c r="V44" s="43">
        <f>T44+U44</f>
        <v>2008</v>
      </c>
    </row>
    <row r="45" spans="2:22" ht="15.75" customHeight="1">
      <c r="B45" s="44" t="s">
        <v>35</v>
      </c>
      <c r="C45" s="17" t="s">
        <v>20</v>
      </c>
      <c r="D45" s="18" t="s">
        <v>21</v>
      </c>
      <c r="E45" s="18" t="s">
        <v>21</v>
      </c>
      <c r="F45" s="19" t="s">
        <v>21</v>
      </c>
      <c r="G45" s="19" t="s">
        <v>21</v>
      </c>
      <c r="H45" s="18">
        <v>22</v>
      </c>
      <c r="I45" s="18">
        <v>112</v>
      </c>
      <c r="J45" s="18" t="s">
        <v>21</v>
      </c>
      <c r="K45" s="19">
        <v>16</v>
      </c>
      <c r="L45" s="18">
        <v>75</v>
      </c>
      <c r="M45" s="18" t="s">
        <v>21</v>
      </c>
      <c r="N45" s="18" t="s">
        <v>21</v>
      </c>
      <c r="O45" s="18" t="s">
        <v>21</v>
      </c>
      <c r="P45" s="19" t="s">
        <v>21</v>
      </c>
      <c r="Q45" s="19" t="s">
        <v>21</v>
      </c>
      <c r="R45" s="18">
        <v>23</v>
      </c>
      <c r="S45" s="19" t="s">
        <v>21</v>
      </c>
      <c r="T45" s="20">
        <f t="shared" si="0"/>
        <v>232</v>
      </c>
      <c r="U45" s="21">
        <f t="shared" si="1"/>
        <v>16</v>
      </c>
      <c r="V45" s="22">
        <f t="shared" si="2"/>
        <v>248</v>
      </c>
    </row>
    <row r="46" spans="2:22" ht="15.75" customHeight="1">
      <c r="B46" s="45"/>
      <c r="C46" s="24" t="s">
        <v>22</v>
      </c>
      <c r="D46" s="25" t="s">
        <v>21</v>
      </c>
      <c r="E46" s="25" t="s">
        <v>21</v>
      </c>
      <c r="F46" s="26" t="s">
        <v>21</v>
      </c>
      <c r="G46" s="26" t="s">
        <v>21</v>
      </c>
      <c r="H46" s="25">
        <v>0</v>
      </c>
      <c r="I46" s="25">
        <v>5</v>
      </c>
      <c r="J46" s="25" t="s">
        <v>21</v>
      </c>
      <c r="K46" s="26">
        <v>3</v>
      </c>
      <c r="L46" s="25">
        <v>2</v>
      </c>
      <c r="M46" s="25" t="s">
        <v>21</v>
      </c>
      <c r="N46" s="25" t="s">
        <v>21</v>
      </c>
      <c r="O46" s="25" t="s">
        <v>21</v>
      </c>
      <c r="P46" s="26" t="s">
        <v>21</v>
      </c>
      <c r="Q46" s="26" t="s">
        <v>21</v>
      </c>
      <c r="R46" s="25">
        <v>1</v>
      </c>
      <c r="S46" s="26" t="s">
        <v>21</v>
      </c>
      <c r="T46" s="27">
        <f t="shared" si="0"/>
        <v>8</v>
      </c>
      <c r="U46" s="28">
        <f t="shared" si="1"/>
        <v>3</v>
      </c>
      <c r="V46" s="29">
        <f t="shared" si="2"/>
        <v>11</v>
      </c>
    </row>
    <row r="47" spans="2:22" ht="15.75" customHeight="1">
      <c r="B47" s="45"/>
      <c r="C47" s="30" t="s">
        <v>23</v>
      </c>
      <c r="D47" s="25" t="s">
        <v>21</v>
      </c>
      <c r="E47" s="25" t="s">
        <v>21</v>
      </c>
      <c r="F47" s="26" t="s">
        <v>21</v>
      </c>
      <c r="G47" s="26" t="s">
        <v>21</v>
      </c>
      <c r="H47" s="25">
        <v>0</v>
      </c>
      <c r="I47" s="25">
        <v>10</v>
      </c>
      <c r="J47" s="25" t="s">
        <v>21</v>
      </c>
      <c r="K47" s="26">
        <v>0</v>
      </c>
      <c r="L47" s="25">
        <v>3</v>
      </c>
      <c r="M47" s="25" t="s">
        <v>21</v>
      </c>
      <c r="N47" s="25" t="s">
        <v>21</v>
      </c>
      <c r="O47" s="25" t="s">
        <v>21</v>
      </c>
      <c r="P47" s="26" t="s">
        <v>21</v>
      </c>
      <c r="Q47" s="26" t="s">
        <v>21</v>
      </c>
      <c r="R47" s="25">
        <v>0</v>
      </c>
      <c r="S47" s="26" t="s">
        <v>21</v>
      </c>
      <c r="T47" s="27">
        <f t="shared" si="0"/>
        <v>13</v>
      </c>
      <c r="U47" s="28">
        <f t="shared" si="1"/>
        <v>0</v>
      </c>
      <c r="V47" s="29">
        <f t="shared" si="2"/>
        <v>13</v>
      </c>
    </row>
    <row r="48" spans="2:22" ht="15.75" customHeight="1">
      <c r="B48" s="45"/>
      <c r="C48" s="24" t="s">
        <v>24</v>
      </c>
      <c r="D48" s="25" t="s">
        <v>21</v>
      </c>
      <c r="E48" s="25" t="s">
        <v>21</v>
      </c>
      <c r="F48" s="26" t="s">
        <v>21</v>
      </c>
      <c r="G48" s="26" t="s">
        <v>21</v>
      </c>
      <c r="H48" s="25" t="s">
        <v>21</v>
      </c>
      <c r="I48" s="25" t="s">
        <v>21</v>
      </c>
      <c r="J48" s="25" t="s">
        <v>21</v>
      </c>
      <c r="K48" s="26" t="s">
        <v>21</v>
      </c>
      <c r="L48" s="25" t="s">
        <v>21</v>
      </c>
      <c r="M48" s="25" t="s">
        <v>21</v>
      </c>
      <c r="N48" s="25" t="s">
        <v>21</v>
      </c>
      <c r="O48" s="25" t="s">
        <v>21</v>
      </c>
      <c r="P48" s="26" t="s">
        <v>21</v>
      </c>
      <c r="Q48" s="26" t="s">
        <v>21</v>
      </c>
      <c r="R48" s="25" t="s">
        <v>21</v>
      </c>
      <c r="S48" s="26" t="s">
        <v>21</v>
      </c>
      <c r="T48" s="27">
        <f t="shared" si="0"/>
        <v>0</v>
      </c>
      <c r="U48" s="28">
        <f t="shared" si="1"/>
        <v>0</v>
      </c>
      <c r="V48" s="29">
        <f t="shared" si="2"/>
        <v>0</v>
      </c>
    </row>
    <row r="49" spans="2:22" ht="15.75" customHeight="1">
      <c r="B49" s="45"/>
      <c r="C49" s="24" t="s">
        <v>28</v>
      </c>
      <c r="D49" s="25" t="s">
        <v>21</v>
      </c>
      <c r="E49" s="25" t="s">
        <v>21</v>
      </c>
      <c r="F49" s="26" t="s">
        <v>21</v>
      </c>
      <c r="G49" s="26" t="s">
        <v>21</v>
      </c>
      <c r="H49" s="25" t="s">
        <v>21</v>
      </c>
      <c r="I49" s="25" t="s">
        <v>21</v>
      </c>
      <c r="J49" s="25" t="s">
        <v>21</v>
      </c>
      <c r="K49" s="26" t="s">
        <v>21</v>
      </c>
      <c r="L49" s="25" t="s">
        <v>21</v>
      </c>
      <c r="M49" s="25" t="s">
        <v>21</v>
      </c>
      <c r="N49" s="25" t="s">
        <v>21</v>
      </c>
      <c r="O49" s="25" t="s">
        <v>21</v>
      </c>
      <c r="P49" s="26" t="s">
        <v>21</v>
      </c>
      <c r="Q49" s="26" t="s">
        <v>21</v>
      </c>
      <c r="R49" s="25" t="s">
        <v>21</v>
      </c>
      <c r="S49" s="26" t="s">
        <v>21</v>
      </c>
      <c r="T49" s="27">
        <f t="shared" si="0"/>
        <v>0</v>
      </c>
      <c r="U49" s="28">
        <f t="shared" si="1"/>
        <v>0</v>
      </c>
      <c r="V49" s="29">
        <f t="shared" si="2"/>
        <v>0</v>
      </c>
    </row>
    <row r="50" spans="2:22" s="15" customFormat="1" ht="15.75" customHeight="1">
      <c r="B50" s="46"/>
      <c r="C50" s="36" t="s">
        <v>26</v>
      </c>
      <c r="D50" s="37" t="s">
        <v>21</v>
      </c>
      <c r="E50" s="38" t="s">
        <v>21</v>
      </c>
      <c r="F50" s="39" t="s">
        <v>21</v>
      </c>
      <c r="G50" s="39" t="s">
        <v>21</v>
      </c>
      <c r="H50" s="38">
        <v>0</v>
      </c>
      <c r="I50" s="38">
        <v>0</v>
      </c>
      <c r="J50" s="38" t="s">
        <v>21</v>
      </c>
      <c r="K50" s="39">
        <v>0</v>
      </c>
      <c r="L50" s="38">
        <v>0</v>
      </c>
      <c r="M50" s="38" t="s">
        <v>21</v>
      </c>
      <c r="N50" s="38" t="s">
        <v>21</v>
      </c>
      <c r="O50" s="38" t="s">
        <v>21</v>
      </c>
      <c r="P50" s="39" t="s">
        <v>21</v>
      </c>
      <c r="Q50" s="39" t="s">
        <v>21</v>
      </c>
      <c r="R50" s="38">
        <v>0</v>
      </c>
      <c r="S50" s="40" t="s">
        <v>21</v>
      </c>
      <c r="T50" s="41">
        <f t="shared" si="0"/>
        <v>0</v>
      </c>
      <c r="U50" s="42">
        <f t="shared" si="1"/>
        <v>0</v>
      </c>
      <c r="V50" s="43">
        <f t="shared" si="2"/>
        <v>0</v>
      </c>
    </row>
    <row r="51" spans="2:22" ht="23.25" customHeight="1">
      <c r="B51" s="49" t="s">
        <v>38</v>
      </c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</row>
    <row r="52" spans="2:22" ht="25.5" customHeight="1">
      <c r="B52" s="1" t="s">
        <v>37</v>
      </c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</row>
    <row r="53" spans="2:22" ht="45">
      <c r="B53" s="4"/>
      <c r="C53" s="5"/>
      <c r="D53" s="6" t="s">
        <v>0</v>
      </c>
      <c r="E53" s="7" t="s">
        <v>1</v>
      </c>
      <c r="F53" s="8" t="s">
        <v>2</v>
      </c>
      <c r="G53" s="9" t="s">
        <v>3</v>
      </c>
      <c r="H53" s="10" t="s">
        <v>4</v>
      </c>
      <c r="I53" s="10" t="s">
        <v>5</v>
      </c>
      <c r="J53" s="10" t="s">
        <v>6</v>
      </c>
      <c r="K53" s="9" t="s">
        <v>7</v>
      </c>
      <c r="L53" s="10" t="s">
        <v>8</v>
      </c>
      <c r="M53" s="10" t="s">
        <v>9</v>
      </c>
      <c r="N53" s="10" t="s">
        <v>10</v>
      </c>
      <c r="O53" s="10" t="s">
        <v>11</v>
      </c>
      <c r="P53" s="9" t="s">
        <v>12</v>
      </c>
      <c r="Q53" s="9" t="s">
        <v>13</v>
      </c>
      <c r="R53" s="10" t="s">
        <v>14</v>
      </c>
      <c r="S53" s="9" t="s">
        <v>15</v>
      </c>
      <c r="T53" s="11" t="s">
        <v>16</v>
      </c>
      <c r="U53" s="12" t="s">
        <v>17</v>
      </c>
      <c r="V53" s="13" t="s">
        <v>18</v>
      </c>
    </row>
    <row r="54" spans="2:22" ht="15.75" customHeight="1">
      <c r="B54" s="52" t="s">
        <v>19</v>
      </c>
      <c r="C54" s="17" t="s">
        <v>20</v>
      </c>
      <c r="D54" s="18">
        <f>D3</f>
        <v>78813</v>
      </c>
      <c r="E54" s="18">
        <f aca="true" t="shared" si="3" ref="E54:V54">E3</f>
        <v>97746</v>
      </c>
      <c r="F54" s="19">
        <f t="shared" si="3"/>
        <v>18396</v>
      </c>
      <c r="G54" s="19">
        <f t="shared" si="3"/>
        <v>12121</v>
      </c>
      <c r="H54" s="18">
        <f t="shared" si="3"/>
        <v>6475</v>
      </c>
      <c r="I54" s="18">
        <f t="shared" si="3"/>
        <v>14916</v>
      </c>
      <c r="J54" s="18">
        <f t="shared" si="3"/>
        <v>41166</v>
      </c>
      <c r="K54" s="19">
        <f t="shared" si="3"/>
        <v>8909</v>
      </c>
      <c r="L54" s="18">
        <f t="shared" si="3"/>
        <v>60847</v>
      </c>
      <c r="M54" s="18">
        <f t="shared" si="3"/>
        <v>126553</v>
      </c>
      <c r="N54" s="18">
        <f t="shared" si="3"/>
        <v>28970</v>
      </c>
      <c r="O54" s="18">
        <f t="shared" si="3"/>
        <v>8613</v>
      </c>
      <c r="P54" s="19">
        <f t="shared" si="3"/>
        <v>20510</v>
      </c>
      <c r="Q54" s="19">
        <f t="shared" si="3"/>
        <v>12884</v>
      </c>
      <c r="R54" s="18">
        <f t="shared" si="3"/>
        <v>21546</v>
      </c>
      <c r="S54" s="19">
        <f t="shared" si="3"/>
        <v>11675</v>
      </c>
      <c r="T54" s="53">
        <f t="shared" si="3"/>
        <v>485645</v>
      </c>
      <c r="U54" s="54">
        <f t="shared" si="3"/>
        <v>84495</v>
      </c>
      <c r="V54" s="55">
        <f t="shared" si="3"/>
        <v>570140</v>
      </c>
    </row>
    <row r="55" spans="2:22" ht="15.75" customHeight="1">
      <c r="B55" s="52"/>
      <c r="C55" s="24" t="s">
        <v>22</v>
      </c>
      <c r="D55" s="56">
        <f aca="true" t="shared" si="4" ref="D55:S59">IF(AND(D$3&lt;&gt;0,D$3&lt;&gt;".",D4&lt;&gt;"."),D4/D$3,".")</f>
        <v>0.4111504447235862</v>
      </c>
      <c r="E55" s="56">
        <f t="shared" si="4"/>
        <v>0.4164671700120721</v>
      </c>
      <c r="F55" s="57">
        <f t="shared" si="4"/>
        <v>0.4527071102413568</v>
      </c>
      <c r="G55" s="57">
        <f t="shared" si="4"/>
        <v>0.3782691197095949</v>
      </c>
      <c r="H55" s="56">
        <f t="shared" si="4"/>
        <v>0.4423166023166023</v>
      </c>
      <c r="I55" s="56">
        <f t="shared" si="4"/>
        <v>0.4401984446232234</v>
      </c>
      <c r="J55" s="56">
        <f t="shared" si="4"/>
        <v>0.40448428314628576</v>
      </c>
      <c r="K55" s="57">
        <f t="shared" si="4"/>
        <v>0.3966775171175216</v>
      </c>
      <c r="L55" s="56">
        <f t="shared" si="4"/>
        <v>0.40376682498726313</v>
      </c>
      <c r="M55" s="56">
        <f t="shared" si="4"/>
        <v>0.3993820770744273</v>
      </c>
      <c r="N55" s="56">
        <f t="shared" si="4"/>
        <v>0.3969278564031757</v>
      </c>
      <c r="O55" s="56">
        <f t="shared" si="4"/>
        <v>0.422268663647974</v>
      </c>
      <c r="P55" s="57">
        <f t="shared" si="4"/>
        <v>0.40273037542662116</v>
      </c>
      <c r="Q55" s="57">
        <f t="shared" si="4"/>
        <v>0.36797578391803787</v>
      </c>
      <c r="R55" s="56">
        <f t="shared" si="4"/>
        <v>0.41149169219344656</v>
      </c>
      <c r="S55" s="58">
        <f t="shared" si="4"/>
        <v>0.3740471092077088</v>
      </c>
      <c r="T55" s="59">
        <f aca="true" t="shared" si="5" ref="T55:V59">IF(AND(T$3&lt;&gt;0,T$3&lt;&gt;"."),T4/T$3,".")</f>
        <v>0.4083353066540374</v>
      </c>
      <c r="U55" s="60">
        <f t="shared" si="5"/>
        <v>0.4002011953370022</v>
      </c>
      <c r="V55" s="61">
        <f t="shared" si="5"/>
        <v>0.4071298277616024</v>
      </c>
    </row>
    <row r="56" spans="2:22" ht="15.75" customHeight="1">
      <c r="B56" s="52"/>
      <c r="C56" s="30" t="s">
        <v>23</v>
      </c>
      <c r="D56" s="56">
        <f t="shared" si="4"/>
        <v>0.22397320239046858</v>
      </c>
      <c r="E56" s="56">
        <f t="shared" si="4"/>
        <v>0.17241626255805864</v>
      </c>
      <c r="F56" s="57">
        <f t="shared" si="4"/>
        <v>0.17813655142422266</v>
      </c>
      <c r="G56" s="57">
        <f t="shared" si="4"/>
        <v>0.11310947941588978</v>
      </c>
      <c r="H56" s="56">
        <f t="shared" si="4"/>
        <v>0.10810810810810811</v>
      </c>
      <c r="I56" s="56">
        <f t="shared" si="4"/>
        <v>0.12402788951461517</v>
      </c>
      <c r="J56" s="56">
        <f t="shared" si="4"/>
        <v>0.1267550891512413</v>
      </c>
      <c r="K56" s="57">
        <f t="shared" si="4"/>
        <v>0.11606240880008979</v>
      </c>
      <c r="L56" s="56">
        <f t="shared" si="4"/>
        <v>0.1903955823623186</v>
      </c>
      <c r="M56" s="56">
        <f t="shared" si="4"/>
        <v>0.13923020394617275</v>
      </c>
      <c r="N56" s="56">
        <f t="shared" si="4"/>
        <v>0.15802554366586125</v>
      </c>
      <c r="O56" s="56">
        <f t="shared" si="4"/>
        <v>0.22349936143039592</v>
      </c>
      <c r="P56" s="57">
        <f t="shared" si="4"/>
        <v>0.1007313505607021</v>
      </c>
      <c r="Q56" s="57">
        <f t="shared" si="4"/>
        <v>0.10664389941012108</v>
      </c>
      <c r="R56" s="56">
        <f t="shared" si="4"/>
        <v>0.12494198459110739</v>
      </c>
      <c r="S56" s="58">
        <f t="shared" si="4"/>
        <v>0.10158458244111349</v>
      </c>
      <c r="T56" s="59">
        <f t="shared" si="5"/>
        <v>0.16611516642815224</v>
      </c>
      <c r="U56" s="60">
        <f t="shared" si="5"/>
        <v>0.12199538434226877</v>
      </c>
      <c r="V56" s="61">
        <f t="shared" si="5"/>
        <v>0.15957659522222611</v>
      </c>
    </row>
    <row r="57" spans="2:22" ht="15.75" customHeight="1">
      <c r="B57" s="52"/>
      <c r="C57" s="24" t="s">
        <v>24</v>
      </c>
      <c r="D57" s="56">
        <f t="shared" si="4"/>
        <v>0.07351579054216945</v>
      </c>
      <c r="E57" s="56">
        <f t="shared" si="4"/>
        <v>0.07399791295807501</v>
      </c>
      <c r="F57" s="57">
        <f t="shared" si="4"/>
        <v>0.0885518590998043</v>
      </c>
      <c r="G57" s="57">
        <f t="shared" si="4"/>
        <v>0.1276297335203366</v>
      </c>
      <c r="H57" s="56">
        <f t="shared" si="4"/>
        <v>0.07922779922779923</v>
      </c>
      <c r="I57" s="56">
        <f t="shared" si="4"/>
        <v>0.08681952266023063</v>
      </c>
      <c r="J57" s="56">
        <f t="shared" si="4"/>
        <v>0.0806490793373172</v>
      </c>
      <c r="K57" s="57">
        <f t="shared" si="4"/>
        <v>0.13424626781905938</v>
      </c>
      <c r="L57" s="56">
        <f t="shared" si="4"/>
        <v>0.08232123194241293</v>
      </c>
      <c r="M57" s="56">
        <f t="shared" si="4"/>
        <v>0.10289760021492972</v>
      </c>
      <c r="N57" s="56">
        <f t="shared" si="4"/>
        <v>0.09188816016568864</v>
      </c>
      <c r="O57" s="56">
        <f t="shared" si="4"/>
        <v>0.07523510971786834</v>
      </c>
      <c r="P57" s="57">
        <f t="shared" si="4"/>
        <v>0.1242808386153096</v>
      </c>
      <c r="Q57" s="57">
        <f t="shared" si="4"/>
        <v>0.14824588637069233</v>
      </c>
      <c r="R57" s="56">
        <f t="shared" si="4"/>
        <v>0.09728023763111482</v>
      </c>
      <c r="S57" s="58">
        <f t="shared" si="4"/>
        <v>0.13430406852248394</v>
      </c>
      <c r="T57" s="59">
        <f t="shared" si="5"/>
        <v>0.08564280492952671</v>
      </c>
      <c r="U57" s="60">
        <f t="shared" si="5"/>
        <v>0.12307237114622167</v>
      </c>
      <c r="V57" s="61">
        <f t="shared" si="5"/>
        <v>0.09118988318658575</v>
      </c>
    </row>
    <row r="58" spans="2:22" ht="15.75" customHeight="1">
      <c r="B58" s="52"/>
      <c r="C58" s="24" t="s">
        <v>25</v>
      </c>
      <c r="D58" s="56">
        <f>IF(AND(D$3&lt;&gt;0,D$3&lt;&gt;".",D7&lt;&gt;"."),D7/D$3,".")</f>
        <v>0.02092294418433507</v>
      </c>
      <c r="E58" s="56">
        <f t="shared" si="4"/>
        <v>0.012205103022118552</v>
      </c>
      <c r="F58" s="57">
        <f t="shared" si="4"/>
        <v>0.018101761252446183</v>
      </c>
      <c r="G58" s="57">
        <f t="shared" si="4"/>
        <v>0.05552347166075406</v>
      </c>
      <c r="H58" s="56">
        <f t="shared" si="4"/>
        <v>0.02532818532818533</v>
      </c>
      <c r="I58" s="56">
        <f t="shared" si="4"/>
        <v>0.004961115580584607</v>
      </c>
      <c r="J58" s="56">
        <f t="shared" si="4"/>
        <v>0.01396783753583054</v>
      </c>
      <c r="K58" s="57">
        <f t="shared" si="4"/>
        <v>0.05859243461667976</v>
      </c>
      <c r="L58" s="56">
        <f t="shared" si="4"/>
        <v>0.012539648626883823</v>
      </c>
      <c r="M58" s="56">
        <f t="shared" si="4"/>
        <v>0.01587477183472537</v>
      </c>
      <c r="N58" s="56">
        <f t="shared" si="4"/>
        <v>0.014532274767000345</v>
      </c>
      <c r="O58" s="56">
        <f t="shared" si="4"/>
        <v>0.019505398815743643</v>
      </c>
      <c r="P58" s="57">
        <f t="shared" si="4"/>
        <v>0.04422233057045344</v>
      </c>
      <c r="Q58" s="57">
        <f t="shared" si="4"/>
        <v>0.04478422850046569</v>
      </c>
      <c r="R58" s="56">
        <f t="shared" si="4"/>
        <v>0.029007704446300936</v>
      </c>
      <c r="S58" s="58">
        <f t="shared" si="4"/>
        <v>0.047109207708779445</v>
      </c>
      <c r="T58" s="59">
        <f t="shared" si="5"/>
        <v>0.015733714956398193</v>
      </c>
      <c r="U58" s="60">
        <f t="shared" si="5"/>
        <v>0.04215634061187053</v>
      </c>
      <c r="V58" s="61">
        <f t="shared" si="5"/>
        <v>0.019649559757252605</v>
      </c>
    </row>
    <row r="59" spans="2:22" s="15" customFormat="1" ht="15.75" customHeight="1">
      <c r="B59" s="52"/>
      <c r="C59" s="36" t="s">
        <v>26</v>
      </c>
      <c r="D59" s="62">
        <f>IF(AND(D$3&lt;&gt;0,D$3&lt;&gt;".",D8&lt;&gt;"."),D8/D$3,".")</f>
        <v>0.030248816819560227</v>
      </c>
      <c r="E59" s="62">
        <f t="shared" si="4"/>
        <v>0.026241483027438464</v>
      </c>
      <c r="F59" s="63">
        <f t="shared" si="4"/>
        <v>0.14807566862361382</v>
      </c>
      <c r="G59" s="63">
        <f t="shared" si="4"/>
        <v>0.13538486923521162</v>
      </c>
      <c r="H59" s="62">
        <f t="shared" si="4"/>
        <v>0.07042471042471042</v>
      </c>
      <c r="I59" s="62">
        <f t="shared" si="4"/>
        <v>0.05671761866452132</v>
      </c>
      <c r="J59" s="62">
        <f t="shared" si="4"/>
        <v>0.06143419326628771</v>
      </c>
      <c r="K59" s="63">
        <f t="shared" si="4"/>
        <v>0.1247053541362667</v>
      </c>
      <c r="L59" s="62">
        <f t="shared" si="4"/>
        <v>0.024093217414169966</v>
      </c>
      <c r="M59" s="62">
        <f t="shared" si="4"/>
        <v>0.04417911863013915</v>
      </c>
      <c r="N59" s="62">
        <f t="shared" si="4"/>
        <v>0.05125992405937176</v>
      </c>
      <c r="O59" s="62">
        <f t="shared" si="4"/>
        <v>0.06374085684430512</v>
      </c>
      <c r="P59" s="63">
        <f t="shared" si="4"/>
        <v>0.1553876157971721</v>
      </c>
      <c r="Q59" s="63">
        <f t="shared" si="4"/>
        <v>0.1496429680223533</v>
      </c>
      <c r="R59" s="62">
        <f t="shared" si="4"/>
        <v>0.03977536433676784</v>
      </c>
      <c r="S59" s="64">
        <f t="shared" si="4"/>
        <v>0.1006423982869379</v>
      </c>
      <c r="T59" s="65">
        <f t="shared" si="5"/>
        <v>0.03856314797846163</v>
      </c>
      <c r="U59" s="66">
        <f t="shared" si="5"/>
        <v>0.13925084324516243</v>
      </c>
      <c r="V59" s="67">
        <f t="shared" si="5"/>
        <v>0.05348510892061599</v>
      </c>
    </row>
    <row r="60" spans="2:22" ht="15.75" customHeight="1">
      <c r="B60" s="68" t="s">
        <v>27</v>
      </c>
      <c r="C60" s="24" t="s">
        <v>20</v>
      </c>
      <c r="D60" s="25">
        <f>D9</f>
        <v>47745</v>
      </c>
      <c r="E60" s="25">
        <f aca="true" t="shared" si="6" ref="E60:V60">E9</f>
        <v>57249</v>
      </c>
      <c r="F60" s="26">
        <f t="shared" si="6"/>
        <v>11223</v>
      </c>
      <c r="G60" s="26">
        <f t="shared" si="6"/>
        <v>7737</v>
      </c>
      <c r="H60" s="25">
        <f t="shared" si="6"/>
        <v>4171</v>
      </c>
      <c r="I60" s="25">
        <f t="shared" si="6"/>
        <v>10261</v>
      </c>
      <c r="J60" s="25">
        <f t="shared" si="6"/>
        <v>25277</v>
      </c>
      <c r="K60" s="26">
        <f t="shared" si="6"/>
        <v>5632</v>
      </c>
      <c r="L60" s="25">
        <f t="shared" si="6"/>
        <v>34050</v>
      </c>
      <c r="M60" s="25">
        <f t="shared" si="6"/>
        <v>77914</v>
      </c>
      <c r="N60" s="25">
        <f t="shared" si="6"/>
        <v>16302</v>
      </c>
      <c r="O60" s="25">
        <f t="shared" si="6"/>
        <v>5116</v>
      </c>
      <c r="P60" s="26">
        <f t="shared" si="6"/>
        <v>13343</v>
      </c>
      <c r="Q60" s="26">
        <f t="shared" si="6"/>
        <v>8031</v>
      </c>
      <c r="R60" s="25">
        <f t="shared" si="6"/>
        <v>11343</v>
      </c>
      <c r="S60" s="26">
        <f t="shared" si="6"/>
        <v>7388</v>
      </c>
      <c r="T60" s="31">
        <f t="shared" si="6"/>
        <v>289428</v>
      </c>
      <c r="U60" s="32">
        <f t="shared" si="6"/>
        <v>53354</v>
      </c>
      <c r="V60" s="33">
        <f t="shared" si="6"/>
        <v>342782</v>
      </c>
    </row>
    <row r="61" spans="2:22" ht="15.75" customHeight="1">
      <c r="B61" s="68"/>
      <c r="C61" s="24" t="s">
        <v>22</v>
      </c>
      <c r="D61" s="69">
        <f aca="true" t="shared" si="7" ref="D61:S65">IF(AND(D$9&lt;&gt;0,D$9&lt;&gt;".",D10&lt;&gt;"."),D10/D$9,".")</f>
        <v>0.3992669389464865</v>
      </c>
      <c r="E61" s="69">
        <f t="shared" si="7"/>
        <v>0.422697339691523</v>
      </c>
      <c r="F61" s="70">
        <f t="shared" si="7"/>
        <v>0.42653479461819477</v>
      </c>
      <c r="G61" s="70">
        <f t="shared" si="7"/>
        <v>0.3788290034897247</v>
      </c>
      <c r="H61" s="69">
        <f t="shared" si="7"/>
        <v>0.40685686885638933</v>
      </c>
      <c r="I61" s="69">
        <f t="shared" si="7"/>
        <v>0.43095214891336125</v>
      </c>
      <c r="J61" s="69">
        <f t="shared" si="7"/>
        <v>0.4053487360050639</v>
      </c>
      <c r="K61" s="70">
        <f t="shared" si="7"/>
        <v>0.40482954545454547</v>
      </c>
      <c r="L61" s="69">
        <f t="shared" si="7"/>
        <v>0.41894273127753306</v>
      </c>
      <c r="M61" s="69">
        <f t="shared" si="7"/>
        <v>0.39139307441538107</v>
      </c>
      <c r="N61" s="69">
        <f t="shared" si="7"/>
        <v>0.4048582995951417</v>
      </c>
      <c r="O61" s="69">
        <f t="shared" si="7"/>
        <v>0.4452697419859265</v>
      </c>
      <c r="P61" s="70">
        <f t="shared" si="7"/>
        <v>0.39961028254515474</v>
      </c>
      <c r="Q61" s="70">
        <f t="shared" si="7"/>
        <v>0.3799028763541277</v>
      </c>
      <c r="R61" s="69">
        <f t="shared" si="7"/>
        <v>0.42616591730582737</v>
      </c>
      <c r="S61" s="70">
        <f t="shared" si="7"/>
        <v>0.3654574986464537</v>
      </c>
      <c r="T61" s="71">
        <f aca="true" t="shared" si="8" ref="T61:V65">IF(AND(T$9&lt;&gt;0,T$9&lt;&gt;"."),T10/T$9,".")</f>
        <v>0.40804276020288294</v>
      </c>
      <c r="U61" s="60">
        <f t="shared" si="8"/>
        <v>0.3951156426884582</v>
      </c>
      <c r="V61" s="61">
        <f t="shared" si="8"/>
        <v>0.4060306550518989</v>
      </c>
    </row>
    <row r="62" spans="2:22" ht="15.75" customHeight="1">
      <c r="B62" s="68"/>
      <c r="C62" s="30" t="s">
        <v>23</v>
      </c>
      <c r="D62" s="69">
        <f t="shared" si="7"/>
        <v>0.14244423499842915</v>
      </c>
      <c r="E62" s="69">
        <f t="shared" si="7"/>
        <v>0.13883211933832906</v>
      </c>
      <c r="F62" s="70">
        <f t="shared" si="7"/>
        <v>0.21090617481956697</v>
      </c>
      <c r="G62" s="70">
        <f t="shared" si="7"/>
        <v>0.11787514540519581</v>
      </c>
      <c r="H62" s="69">
        <f t="shared" si="7"/>
        <v>0.11412131383361304</v>
      </c>
      <c r="I62" s="69">
        <f t="shared" si="7"/>
        <v>0.10651983237501218</v>
      </c>
      <c r="J62" s="69">
        <f t="shared" si="7"/>
        <v>0.11104957075602326</v>
      </c>
      <c r="K62" s="70">
        <f t="shared" si="7"/>
        <v>0.12073863636363637</v>
      </c>
      <c r="L62" s="69">
        <f t="shared" si="7"/>
        <v>0.1553891336270191</v>
      </c>
      <c r="M62" s="69">
        <f t="shared" si="7"/>
        <v>0.15568447262366197</v>
      </c>
      <c r="N62" s="69">
        <f t="shared" si="7"/>
        <v>0.15243528401423137</v>
      </c>
      <c r="O62" s="69">
        <f t="shared" si="7"/>
        <v>0.24530883502736514</v>
      </c>
      <c r="P62" s="70">
        <f t="shared" si="7"/>
        <v>0.10784681106198006</v>
      </c>
      <c r="Q62" s="70">
        <f t="shared" si="7"/>
        <v>0.09450877848337691</v>
      </c>
      <c r="R62" s="69">
        <f t="shared" si="7"/>
        <v>0.09468394604601957</v>
      </c>
      <c r="S62" s="70">
        <f t="shared" si="7"/>
        <v>0.08892799133730374</v>
      </c>
      <c r="T62" s="71">
        <f t="shared" si="8"/>
        <v>0.14290255262103183</v>
      </c>
      <c r="U62" s="60">
        <f t="shared" si="8"/>
        <v>0.12771301120815684</v>
      </c>
      <c r="V62" s="61">
        <f t="shared" si="8"/>
        <v>0.14053830131103734</v>
      </c>
    </row>
    <row r="63" spans="2:22" ht="15.75" customHeight="1">
      <c r="B63" s="68"/>
      <c r="C63" s="24" t="s">
        <v>24</v>
      </c>
      <c r="D63" s="69">
        <f t="shared" si="7"/>
        <v>0.11630537229029218</v>
      </c>
      <c r="E63" s="69">
        <f t="shared" si="7"/>
        <v>0.1156177400478611</v>
      </c>
      <c r="F63" s="70">
        <f t="shared" si="7"/>
        <v>0.13338679497460573</v>
      </c>
      <c r="G63" s="70">
        <f t="shared" si="7"/>
        <v>0.1770712162336823</v>
      </c>
      <c r="H63" s="69">
        <f t="shared" si="7"/>
        <v>0.1095660513066411</v>
      </c>
      <c r="I63" s="69">
        <f t="shared" si="7"/>
        <v>0.11967644479095604</v>
      </c>
      <c r="J63" s="69">
        <f t="shared" si="7"/>
        <v>0.11904102543814535</v>
      </c>
      <c r="K63" s="70">
        <f t="shared" si="7"/>
        <v>0.18536931818181818</v>
      </c>
      <c r="L63" s="69">
        <f t="shared" si="7"/>
        <v>0.13151248164464024</v>
      </c>
      <c r="M63" s="69">
        <f t="shared" si="7"/>
        <v>0.14725209846754114</v>
      </c>
      <c r="N63" s="69">
        <f t="shared" si="7"/>
        <v>0.14777327935222673</v>
      </c>
      <c r="O63" s="69">
        <f t="shared" si="7"/>
        <v>0.12138389366692728</v>
      </c>
      <c r="P63" s="70">
        <f t="shared" si="7"/>
        <v>0.17042644083039796</v>
      </c>
      <c r="Q63" s="70">
        <f t="shared" si="7"/>
        <v>0.20321255136346655</v>
      </c>
      <c r="R63" s="69">
        <f t="shared" si="7"/>
        <v>0.15613153486731904</v>
      </c>
      <c r="S63" s="70">
        <f t="shared" si="7"/>
        <v>0.1823226854358419</v>
      </c>
      <c r="T63" s="71">
        <f t="shared" si="8"/>
        <v>0.12997360310681758</v>
      </c>
      <c r="U63" s="60">
        <f t="shared" si="8"/>
        <v>0.1717584436031038</v>
      </c>
      <c r="V63" s="61">
        <f t="shared" si="8"/>
        <v>0.13647741129930976</v>
      </c>
    </row>
    <row r="64" spans="2:22" ht="15.75" customHeight="1">
      <c r="B64" s="68"/>
      <c r="C64" s="24" t="s">
        <v>28</v>
      </c>
      <c r="D64" s="69">
        <f>IF(AND(D$9&lt;&gt;0,D$9&lt;&gt;".",D13&lt;&gt;"."),D13/D$9,".")</f>
        <v>0.010220965546130485</v>
      </c>
      <c r="E64" s="69">
        <f t="shared" si="7"/>
        <v>0.007598385998008699</v>
      </c>
      <c r="F64" s="70">
        <f t="shared" si="7"/>
        <v>0.013276307582642788</v>
      </c>
      <c r="G64" s="70">
        <f t="shared" si="7"/>
        <v>0.04497867390461419</v>
      </c>
      <c r="H64" s="69">
        <f t="shared" si="7"/>
        <v>0.021337808678973866</v>
      </c>
      <c r="I64" s="69">
        <f t="shared" si="7"/>
        <v>0.0035084299775850307</v>
      </c>
      <c r="J64" s="69">
        <f t="shared" si="7"/>
        <v>0.014044388178976935</v>
      </c>
      <c r="K64" s="70">
        <f t="shared" si="7"/>
        <v>0.05770596590909091</v>
      </c>
      <c r="L64" s="69">
        <f t="shared" si="7"/>
        <v>0.004434654919236417</v>
      </c>
      <c r="M64" s="69">
        <f t="shared" si="7"/>
        <v>0.012629309238391047</v>
      </c>
      <c r="N64" s="69">
        <f t="shared" si="7"/>
        <v>0.005091399828241933</v>
      </c>
      <c r="O64" s="69">
        <f t="shared" si="7"/>
        <v>0.012118842845973418</v>
      </c>
      <c r="P64" s="70">
        <f t="shared" si="7"/>
        <v>0.039646256464063556</v>
      </c>
      <c r="Q64" s="70">
        <f t="shared" si="7"/>
        <v>0.01021043456605653</v>
      </c>
      <c r="R64" s="69">
        <f t="shared" si="7"/>
        <v>0.02512562814070352</v>
      </c>
      <c r="S64" s="70">
        <f t="shared" si="7"/>
        <v>0.03126691932864104</v>
      </c>
      <c r="T64" s="71">
        <f t="shared" si="8"/>
        <v>0.01025470928866592</v>
      </c>
      <c r="U64" s="60">
        <f t="shared" si="8"/>
        <v>0.031187914683060314</v>
      </c>
      <c r="V64" s="61">
        <f t="shared" si="8"/>
        <v>0.01351296159074864</v>
      </c>
    </row>
    <row r="65" spans="2:22" s="15" customFormat="1" ht="15.75" customHeight="1">
      <c r="B65" s="68"/>
      <c r="C65" s="36" t="s">
        <v>26</v>
      </c>
      <c r="D65" s="69">
        <f>IF(AND(D$9&lt;&gt;0,D$9&lt;&gt;".",D14&lt;&gt;"."),D14/D$9,".")</f>
        <v>0.031521625301078646</v>
      </c>
      <c r="E65" s="69">
        <f t="shared" si="7"/>
        <v>0.01524917465807263</v>
      </c>
      <c r="F65" s="70">
        <f t="shared" si="7"/>
        <v>0.15147465027176335</v>
      </c>
      <c r="G65" s="70">
        <f t="shared" si="7"/>
        <v>0.1423032183016673</v>
      </c>
      <c r="H65" s="69">
        <f t="shared" si="7"/>
        <v>0.06665068328937905</v>
      </c>
      <c r="I65" s="69">
        <f t="shared" si="7"/>
        <v>0.041906246954487865</v>
      </c>
      <c r="J65" s="69">
        <f t="shared" si="7"/>
        <v>0.052063140404320134</v>
      </c>
      <c r="K65" s="70">
        <f t="shared" si="7"/>
        <v>0.14825994318181818</v>
      </c>
      <c r="L65" s="69">
        <f t="shared" si="7"/>
        <v>0.019030837004405287</v>
      </c>
      <c r="M65" s="69">
        <f t="shared" si="7"/>
        <v>0.022409323099828016</v>
      </c>
      <c r="N65" s="69">
        <f t="shared" si="7"/>
        <v>0.03815482762851184</v>
      </c>
      <c r="O65" s="69">
        <f t="shared" si="7"/>
        <v>0.04437060203283816</v>
      </c>
      <c r="P65" s="70">
        <f t="shared" si="7"/>
        <v>0.18256763846211496</v>
      </c>
      <c r="Q65" s="70">
        <f t="shared" si="7"/>
        <v>0.13024529946457478</v>
      </c>
      <c r="R65" s="69">
        <f t="shared" si="7"/>
        <v>0.03561667989068148</v>
      </c>
      <c r="S65" s="70">
        <f t="shared" si="7"/>
        <v>0.08405522468868436</v>
      </c>
      <c r="T65" s="71">
        <f t="shared" si="8"/>
        <v>0.02781002529126415</v>
      </c>
      <c r="U65" s="60">
        <f t="shared" si="8"/>
        <v>0.14505004310829553</v>
      </c>
      <c r="V65" s="61">
        <f t="shared" si="8"/>
        <v>0.046058427805427356</v>
      </c>
    </row>
    <row r="66" spans="2:22" ht="15.75" customHeight="1">
      <c r="B66" s="68" t="s">
        <v>29</v>
      </c>
      <c r="C66" s="17" t="s">
        <v>20</v>
      </c>
      <c r="D66" s="18">
        <f>D15</f>
        <v>21839</v>
      </c>
      <c r="E66" s="18">
        <f aca="true" t="shared" si="9" ref="E66:V66">E15</f>
        <v>28659</v>
      </c>
      <c r="F66" s="19">
        <f t="shared" si="9"/>
        <v>4356</v>
      </c>
      <c r="G66" s="19">
        <f t="shared" si="9"/>
        <v>2782</v>
      </c>
      <c r="H66" s="18">
        <f t="shared" si="9"/>
        <v>1551</v>
      </c>
      <c r="I66" s="18">
        <f t="shared" si="9"/>
        <v>3063</v>
      </c>
      <c r="J66" s="18">
        <f t="shared" si="9"/>
        <v>10907</v>
      </c>
      <c r="K66" s="19">
        <f t="shared" si="9"/>
        <v>2018</v>
      </c>
      <c r="L66" s="18">
        <f t="shared" si="9"/>
        <v>18324</v>
      </c>
      <c r="M66" s="18">
        <f t="shared" si="9"/>
        <v>32236</v>
      </c>
      <c r="N66" s="18">
        <f t="shared" si="9"/>
        <v>8916</v>
      </c>
      <c r="O66" s="18">
        <f t="shared" si="9"/>
        <v>2480</v>
      </c>
      <c r="P66" s="19">
        <f t="shared" si="9"/>
        <v>4746</v>
      </c>
      <c r="Q66" s="19">
        <f t="shared" si="9"/>
        <v>3441</v>
      </c>
      <c r="R66" s="18">
        <f t="shared" si="9"/>
        <v>6988</v>
      </c>
      <c r="S66" s="19">
        <f t="shared" si="9"/>
        <v>2939</v>
      </c>
      <c r="T66" s="53">
        <f t="shared" si="9"/>
        <v>134963</v>
      </c>
      <c r="U66" s="54">
        <f t="shared" si="9"/>
        <v>20282</v>
      </c>
      <c r="V66" s="55">
        <f t="shared" si="9"/>
        <v>155245</v>
      </c>
    </row>
    <row r="67" spans="2:22" ht="15.75" customHeight="1">
      <c r="B67" s="68"/>
      <c r="C67" s="24" t="s">
        <v>22</v>
      </c>
      <c r="D67" s="56">
        <f aca="true" t="shared" si="10" ref="D67:S71">IF(AND(D$15&lt;&gt;0,D$15&lt;&gt;".",D16&lt;&gt;"."),D16/D$15,".")</f>
        <v>0.27029625898621734</v>
      </c>
      <c r="E67" s="56">
        <f t="shared" si="10"/>
        <v>0.25454482012631285</v>
      </c>
      <c r="F67" s="57">
        <f t="shared" si="10"/>
        <v>0.3002754820936639</v>
      </c>
      <c r="G67" s="57">
        <f t="shared" si="10"/>
        <v>0.23184759166067578</v>
      </c>
      <c r="H67" s="56">
        <f t="shared" si="10"/>
        <v>0.3597678916827853</v>
      </c>
      <c r="I67" s="56">
        <f t="shared" si="10"/>
        <v>0.30035912504080964</v>
      </c>
      <c r="J67" s="56">
        <f t="shared" si="10"/>
        <v>0.23342807371412855</v>
      </c>
      <c r="K67" s="57">
        <f t="shared" si="10"/>
        <v>0.2502477700693756</v>
      </c>
      <c r="L67" s="56">
        <f t="shared" si="10"/>
        <v>0.24246889325474788</v>
      </c>
      <c r="M67" s="56">
        <f t="shared" si="10"/>
        <v>0.2278198287628738</v>
      </c>
      <c r="N67" s="56">
        <f t="shared" si="10"/>
        <v>0.23429789143113502</v>
      </c>
      <c r="O67" s="56">
        <f t="shared" si="10"/>
        <v>0.24153225806451614</v>
      </c>
      <c r="P67" s="57">
        <f t="shared" si="10"/>
        <v>0.28086809945217023</v>
      </c>
      <c r="Q67" s="57">
        <f t="shared" si="10"/>
        <v>0.23190932868352224</v>
      </c>
      <c r="R67" s="56">
        <f t="shared" si="10"/>
        <v>0.2580137378362908</v>
      </c>
      <c r="S67" s="58">
        <f t="shared" si="10"/>
        <v>0.2528070772371555</v>
      </c>
      <c r="T67" s="71">
        <f aca="true" t="shared" si="11" ref="T67:V71">IF(AND(T$15&lt;&gt;0,T$15&lt;&gt;"."),T16/T$15,".")</f>
        <v>0.24821617776723992</v>
      </c>
      <c r="U67" s="60">
        <f t="shared" si="11"/>
        <v>0.26289320579824477</v>
      </c>
      <c r="V67" s="61">
        <f t="shared" si="11"/>
        <v>0.25013365969918516</v>
      </c>
    </row>
    <row r="68" spans="2:22" ht="15.75" customHeight="1">
      <c r="B68" s="68"/>
      <c r="C68" s="30" t="s">
        <v>23</v>
      </c>
      <c r="D68" s="56">
        <f t="shared" si="10"/>
        <v>0.44383900361738177</v>
      </c>
      <c r="E68" s="56">
        <f t="shared" si="10"/>
        <v>0.24358840154925154</v>
      </c>
      <c r="F68" s="57">
        <f t="shared" si="10"/>
        <v>0.1517447199265381</v>
      </c>
      <c r="G68" s="57">
        <f t="shared" si="10"/>
        <v>0.13120057512580877</v>
      </c>
      <c r="H68" s="56">
        <f t="shared" si="10"/>
        <v>0.13088330109606705</v>
      </c>
      <c r="I68" s="56">
        <f t="shared" si="10"/>
        <v>0.1573620633365981</v>
      </c>
      <c r="J68" s="56">
        <f t="shared" si="10"/>
        <v>0.18336847895846703</v>
      </c>
      <c r="K68" s="57">
        <f t="shared" si="10"/>
        <v>0.12487611496531219</v>
      </c>
      <c r="L68" s="56">
        <f t="shared" si="10"/>
        <v>0.2770137524557957</v>
      </c>
      <c r="M68" s="56">
        <f t="shared" si="10"/>
        <v>0.14058816230301527</v>
      </c>
      <c r="N68" s="56">
        <f t="shared" si="10"/>
        <v>0.2013234634365186</v>
      </c>
      <c r="O68" s="56">
        <f t="shared" si="10"/>
        <v>0.22661290322580646</v>
      </c>
      <c r="P68" s="57">
        <f t="shared" si="10"/>
        <v>0.10261272650653182</v>
      </c>
      <c r="Q68" s="57">
        <f t="shared" si="10"/>
        <v>0.14675966288869516</v>
      </c>
      <c r="R68" s="56">
        <f t="shared" si="10"/>
        <v>0.1861763022323984</v>
      </c>
      <c r="S68" s="58">
        <f t="shared" si="10"/>
        <v>0.14222524668254508</v>
      </c>
      <c r="T68" s="71">
        <f t="shared" si="11"/>
        <v>0.24173291939272246</v>
      </c>
      <c r="U68" s="60">
        <f t="shared" si="11"/>
        <v>0.13253130854945272</v>
      </c>
      <c r="V68" s="61">
        <f t="shared" si="11"/>
        <v>0.2274662630036394</v>
      </c>
    </row>
    <row r="69" spans="2:22" ht="15.75" customHeight="1">
      <c r="B69" s="68"/>
      <c r="C69" s="24" t="s">
        <v>24</v>
      </c>
      <c r="D69" s="56">
        <f t="shared" si="10"/>
        <v>0.01103530381427721</v>
      </c>
      <c r="E69" s="56">
        <f t="shared" si="10"/>
        <v>0.02142433441501797</v>
      </c>
      <c r="F69" s="57">
        <f t="shared" si="10"/>
        <v>0.030303030303030304</v>
      </c>
      <c r="G69" s="57">
        <f t="shared" si="10"/>
        <v>0.06362329259525522</v>
      </c>
      <c r="H69" s="56">
        <f t="shared" si="10"/>
        <v>0.036105738233397806</v>
      </c>
      <c r="I69" s="56">
        <f t="shared" si="10"/>
        <v>0.02187397975840679</v>
      </c>
      <c r="J69" s="56">
        <f t="shared" si="10"/>
        <v>0.028513798478041624</v>
      </c>
      <c r="K69" s="57">
        <f t="shared" si="10"/>
        <v>0.0753221010901883</v>
      </c>
      <c r="L69" s="56">
        <f t="shared" si="10"/>
        <v>0.028978388998035363</v>
      </c>
      <c r="M69" s="56">
        <f t="shared" si="10"/>
        <v>0.04805186747735451</v>
      </c>
      <c r="N69" s="56">
        <f t="shared" si="10"/>
        <v>0.028375953342305967</v>
      </c>
      <c r="O69" s="56">
        <f t="shared" si="10"/>
        <v>0.010887096774193548</v>
      </c>
      <c r="P69" s="57">
        <f t="shared" si="10"/>
        <v>0.057943531394858826</v>
      </c>
      <c r="Q69" s="57">
        <f t="shared" si="10"/>
        <v>0.08079046788724208</v>
      </c>
      <c r="R69" s="56">
        <f t="shared" si="10"/>
        <v>0.04650829994275901</v>
      </c>
      <c r="S69" s="58">
        <f t="shared" si="10"/>
        <v>0.07519564477713508</v>
      </c>
      <c r="T69" s="71">
        <f t="shared" si="11"/>
        <v>0.029445107177522727</v>
      </c>
      <c r="U69" s="60">
        <f t="shared" si="11"/>
        <v>0.06089143082536239</v>
      </c>
      <c r="V69" s="61">
        <f t="shared" si="11"/>
        <v>0.03355341556893942</v>
      </c>
    </row>
    <row r="70" spans="2:22" ht="15.75" customHeight="1">
      <c r="B70" s="68"/>
      <c r="C70" s="24" t="s">
        <v>30</v>
      </c>
      <c r="D70" s="56">
        <f>IF(AND(D$15&lt;&gt;0,D$15&lt;&gt;".",D19&lt;&gt;"."),D19/D$15,".")</f>
        <v>0.031136956820367233</v>
      </c>
      <c r="E70" s="56">
        <f t="shared" si="10"/>
        <v>0.011828744896891029</v>
      </c>
      <c r="F70" s="57">
        <f t="shared" si="10"/>
        <v>0.009412304866850322</v>
      </c>
      <c r="G70" s="57">
        <f t="shared" si="10"/>
        <v>0.04493170381020848</v>
      </c>
      <c r="H70" s="56">
        <f t="shared" si="10"/>
        <v>0.02321083172147002</v>
      </c>
      <c r="I70" s="56">
        <f t="shared" si="10"/>
        <v>0.00326477309826967</v>
      </c>
      <c r="J70" s="56">
        <f t="shared" si="10"/>
        <v>0.013202530485009627</v>
      </c>
      <c r="K70" s="57">
        <f t="shared" si="10"/>
        <v>0.053518334985133795</v>
      </c>
      <c r="L70" s="56">
        <f t="shared" si="10"/>
        <v>0.014571054354944336</v>
      </c>
      <c r="M70" s="56">
        <f t="shared" si="10"/>
        <v>0.014300781734706539</v>
      </c>
      <c r="N70" s="56">
        <f t="shared" si="10"/>
        <v>0.015365634813817856</v>
      </c>
      <c r="O70" s="56">
        <f t="shared" si="10"/>
        <v>0.004032258064516129</v>
      </c>
      <c r="P70" s="57">
        <f t="shared" si="10"/>
        <v>0.02760219131900548</v>
      </c>
      <c r="Q70" s="57">
        <f t="shared" si="10"/>
        <v>0.07614065678581808</v>
      </c>
      <c r="R70" s="56">
        <f t="shared" si="10"/>
        <v>0.014167143674871208</v>
      </c>
      <c r="S70" s="58">
        <f t="shared" si="10"/>
        <v>0.051378019734603604</v>
      </c>
      <c r="T70" s="71">
        <f t="shared" si="11"/>
        <v>0.016174803464653276</v>
      </c>
      <c r="U70" s="60">
        <f t="shared" si="11"/>
        <v>0.04033132827137363</v>
      </c>
      <c r="V70" s="61">
        <f t="shared" si="11"/>
        <v>0.019330735289381302</v>
      </c>
    </row>
    <row r="71" spans="2:22" s="15" customFormat="1" ht="15.75" customHeight="1">
      <c r="B71" s="68"/>
      <c r="C71" s="36" t="s">
        <v>26</v>
      </c>
      <c r="D71" s="62">
        <f>IF(AND(D$15&lt;&gt;0,D$15&lt;&gt;".",D20&lt;&gt;"."),D20/D$15,".")</f>
        <v>0.023490086542424102</v>
      </c>
      <c r="E71" s="62">
        <f t="shared" si="10"/>
        <v>0.04905963222722356</v>
      </c>
      <c r="F71" s="63">
        <f t="shared" si="10"/>
        <v>0.1721763085399449</v>
      </c>
      <c r="G71" s="63">
        <f t="shared" si="10"/>
        <v>0.10352264557872035</v>
      </c>
      <c r="H71" s="62">
        <f t="shared" si="10"/>
        <v>0.07801418439716312</v>
      </c>
      <c r="I71" s="62">
        <f t="shared" si="10"/>
        <v>0.11851126346718903</v>
      </c>
      <c r="J71" s="62">
        <f t="shared" si="10"/>
        <v>0.09672687265059136</v>
      </c>
      <c r="K71" s="63">
        <f t="shared" si="10"/>
        <v>0.08523290386521308</v>
      </c>
      <c r="L71" s="62">
        <f t="shared" si="10"/>
        <v>0.02837808338790657</v>
      </c>
      <c r="M71" s="62">
        <f t="shared" si="10"/>
        <v>0.11406502047400421</v>
      </c>
      <c r="N71" s="62">
        <f t="shared" si="10"/>
        <v>0.06381785554060117</v>
      </c>
      <c r="O71" s="62">
        <f t="shared" si="10"/>
        <v>0.06491935483870968</v>
      </c>
      <c r="P71" s="63">
        <f t="shared" si="10"/>
        <v>0.09692372524230931</v>
      </c>
      <c r="Q71" s="63">
        <f t="shared" si="10"/>
        <v>0.18018018018018017</v>
      </c>
      <c r="R71" s="62">
        <f t="shared" si="10"/>
        <v>0.04607899255867201</v>
      </c>
      <c r="S71" s="64">
        <f t="shared" si="10"/>
        <v>0.1075195644777135</v>
      </c>
      <c r="T71" s="71">
        <f t="shared" si="11"/>
        <v>0.06451397790505546</v>
      </c>
      <c r="U71" s="60">
        <f t="shared" si="11"/>
        <v>0.1284883147618578</v>
      </c>
      <c r="V71" s="61">
        <f t="shared" si="11"/>
        <v>0.07287191213887725</v>
      </c>
    </row>
    <row r="72" spans="2:22" ht="15.75" customHeight="1">
      <c r="B72" s="68" t="s">
        <v>31</v>
      </c>
      <c r="C72" s="24" t="s">
        <v>20</v>
      </c>
      <c r="D72" s="25">
        <f>D21</f>
        <v>1830</v>
      </c>
      <c r="E72" s="18">
        <f aca="true" t="shared" si="12" ref="E72:V72">E21</f>
        <v>1424</v>
      </c>
      <c r="F72" s="19">
        <f t="shared" si="12"/>
        <v>647</v>
      </c>
      <c r="G72" s="19">
        <f t="shared" si="12"/>
        <v>386</v>
      </c>
      <c r="H72" s="18">
        <f t="shared" si="12"/>
        <v>135</v>
      </c>
      <c r="I72" s="18">
        <f t="shared" si="12"/>
        <v>164</v>
      </c>
      <c r="J72" s="18">
        <f t="shared" si="12"/>
        <v>1216</v>
      </c>
      <c r="K72" s="19">
        <f t="shared" si="12"/>
        <v>295</v>
      </c>
      <c r="L72" s="18">
        <f t="shared" si="12"/>
        <v>1366</v>
      </c>
      <c r="M72" s="18">
        <f t="shared" si="12"/>
        <v>2596</v>
      </c>
      <c r="N72" s="18">
        <f t="shared" si="12"/>
        <v>591</v>
      </c>
      <c r="O72" s="18">
        <f t="shared" si="12"/>
        <v>99</v>
      </c>
      <c r="P72" s="19">
        <f t="shared" si="12"/>
        <v>588</v>
      </c>
      <c r="Q72" s="19">
        <f t="shared" si="12"/>
        <v>322</v>
      </c>
      <c r="R72" s="18">
        <f t="shared" si="12"/>
        <v>471</v>
      </c>
      <c r="S72" s="19">
        <f t="shared" si="12"/>
        <v>273</v>
      </c>
      <c r="T72" s="53">
        <f t="shared" si="12"/>
        <v>9892</v>
      </c>
      <c r="U72" s="54">
        <f t="shared" si="12"/>
        <v>2511</v>
      </c>
      <c r="V72" s="55">
        <f t="shared" si="12"/>
        <v>12403</v>
      </c>
    </row>
    <row r="73" spans="2:22" ht="15.75" customHeight="1">
      <c r="B73" s="68"/>
      <c r="C73" s="24" t="s">
        <v>22</v>
      </c>
      <c r="D73" s="69">
        <f>IF(AND(D$21&lt;&gt;0,D$21&lt;&gt;".",D22&lt;&gt;"."),D22/D$21,".")</f>
        <v>0.7289617486338797</v>
      </c>
      <c r="E73" s="69">
        <f aca="true" t="shared" si="13" ref="E73:S74">IF(AND(E$21&lt;&gt;0,E$21&lt;&gt;".",E22&lt;&gt;"."),E22/E$21,".")</f>
        <v>0.6116573033707865</v>
      </c>
      <c r="F73" s="70">
        <f t="shared" si="13"/>
        <v>0.652241112828439</v>
      </c>
      <c r="G73" s="70">
        <f t="shared" si="13"/>
        <v>0.6036269430051814</v>
      </c>
      <c r="H73" s="69">
        <f t="shared" si="13"/>
        <v>0.6296296296296297</v>
      </c>
      <c r="I73" s="69">
        <f t="shared" si="13"/>
        <v>0.725609756097561</v>
      </c>
      <c r="J73" s="69">
        <f t="shared" si="13"/>
        <v>0.6611842105263158</v>
      </c>
      <c r="K73" s="70">
        <f t="shared" si="13"/>
        <v>0.5864406779661017</v>
      </c>
      <c r="L73" s="69">
        <f t="shared" si="13"/>
        <v>0.5856515373352855</v>
      </c>
      <c r="M73" s="69">
        <f t="shared" si="13"/>
        <v>0.6136363636363636</v>
      </c>
      <c r="N73" s="69">
        <f t="shared" si="13"/>
        <v>0.583756345177665</v>
      </c>
      <c r="O73" s="69">
        <f t="shared" si="13"/>
        <v>0.6565656565656566</v>
      </c>
      <c r="P73" s="70">
        <f t="shared" si="13"/>
        <v>0.6445578231292517</v>
      </c>
      <c r="Q73" s="70">
        <f t="shared" si="13"/>
        <v>0.6614906832298136</v>
      </c>
      <c r="R73" s="69">
        <f t="shared" si="13"/>
        <v>0.564755838641189</v>
      </c>
      <c r="S73" s="70">
        <f t="shared" si="13"/>
        <v>0.7216117216117216</v>
      </c>
      <c r="T73" s="71">
        <f aca="true" t="shared" si="14" ref="T73:V77">IF(AND(T$21&lt;&gt;0,T$21&lt;&gt;"."),T22/T$21,".")</f>
        <v>0.635058633238981</v>
      </c>
      <c r="U73" s="60">
        <f t="shared" si="14"/>
        <v>0.6439665471923537</v>
      </c>
      <c r="V73" s="61">
        <f t="shared" si="14"/>
        <v>0.6368620495041523</v>
      </c>
    </row>
    <row r="74" spans="2:22" ht="15.75" customHeight="1">
      <c r="B74" s="68"/>
      <c r="C74" s="30" t="s">
        <v>23</v>
      </c>
      <c r="D74" s="69">
        <f>IF(AND(D$21&lt;&gt;0,D$21&lt;&gt;".",D23&lt;&gt;"."),D23/D$21,".")</f>
        <v>0.17650273224043717</v>
      </c>
      <c r="E74" s="69">
        <f t="shared" si="13"/>
        <v>0.08356741573033707</v>
      </c>
      <c r="F74" s="70">
        <f t="shared" si="13"/>
        <v>0.00463678516228748</v>
      </c>
      <c r="G74" s="70">
        <f t="shared" si="13"/>
        <v>0.010362694300518135</v>
      </c>
      <c r="H74" s="69">
        <f t="shared" si="13"/>
        <v>0</v>
      </c>
      <c r="I74" s="69">
        <f t="shared" si="13"/>
        <v>0.2073170731707317</v>
      </c>
      <c r="J74" s="69">
        <f t="shared" si="13"/>
        <v>0.04358552631578947</v>
      </c>
      <c r="K74" s="70">
        <f t="shared" si="13"/>
        <v>0.003389830508474576</v>
      </c>
      <c r="L74" s="69">
        <f t="shared" si="13"/>
        <v>0.008052708638360176</v>
      </c>
      <c r="M74" s="69">
        <f t="shared" si="13"/>
        <v>0.03312788906009245</v>
      </c>
      <c r="N74" s="69">
        <f t="shared" si="13"/>
        <v>0.02030456852791878</v>
      </c>
      <c r="O74" s="69">
        <f t="shared" si="13"/>
        <v>0.010101010101010102</v>
      </c>
      <c r="P74" s="70">
        <f t="shared" si="13"/>
        <v>0</v>
      </c>
      <c r="Q74" s="70">
        <f t="shared" si="13"/>
        <v>0.055900621118012424</v>
      </c>
      <c r="R74" s="69">
        <f t="shared" si="13"/>
        <v>0</v>
      </c>
      <c r="S74" s="70">
        <f t="shared" si="13"/>
        <v>0.10989010989010989</v>
      </c>
      <c r="T74" s="71">
        <f t="shared" si="14"/>
        <v>0.06459765467044076</v>
      </c>
      <c r="U74" s="60">
        <f t="shared" si="14"/>
        <v>0.022301871764237355</v>
      </c>
      <c r="V74" s="61">
        <f t="shared" si="14"/>
        <v>0.05603483028299605</v>
      </c>
    </row>
    <row r="75" spans="2:22" ht="15.75" customHeight="1">
      <c r="B75" s="68"/>
      <c r="C75" s="24" t="s">
        <v>24</v>
      </c>
      <c r="D75" s="69" t="str">
        <f aca="true" t="shared" si="15" ref="D75:S77">IF(AND(D$21&lt;&gt;0,D$21&lt;&gt;".",D24&lt;&gt;"."),D24/D$21,".")</f>
        <v>.</v>
      </c>
      <c r="E75" s="69" t="str">
        <f t="shared" si="15"/>
        <v>.</v>
      </c>
      <c r="F75" s="70" t="str">
        <f t="shared" si="15"/>
        <v>.</v>
      </c>
      <c r="G75" s="70" t="str">
        <f t="shared" si="15"/>
        <v>.</v>
      </c>
      <c r="H75" s="69" t="str">
        <f t="shared" si="15"/>
        <v>.</v>
      </c>
      <c r="I75" s="69" t="str">
        <f t="shared" si="15"/>
        <v>.</v>
      </c>
      <c r="J75" s="69" t="str">
        <f t="shared" si="15"/>
        <v>.</v>
      </c>
      <c r="K75" s="70" t="str">
        <f t="shared" si="15"/>
        <v>.</v>
      </c>
      <c r="L75" s="69" t="str">
        <f t="shared" si="15"/>
        <v>.</v>
      </c>
      <c r="M75" s="69" t="str">
        <f t="shared" si="15"/>
        <v>.</v>
      </c>
      <c r="N75" s="69" t="str">
        <f t="shared" si="15"/>
        <v>.</v>
      </c>
      <c r="O75" s="69" t="str">
        <f t="shared" si="15"/>
        <v>.</v>
      </c>
      <c r="P75" s="70" t="str">
        <f t="shared" si="15"/>
        <v>.</v>
      </c>
      <c r="Q75" s="70" t="str">
        <f t="shared" si="15"/>
        <v>.</v>
      </c>
      <c r="R75" s="69" t="str">
        <f t="shared" si="15"/>
        <v>.</v>
      </c>
      <c r="S75" s="70" t="str">
        <f t="shared" si="15"/>
        <v>.</v>
      </c>
      <c r="T75" s="71">
        <f t="shared" si="14"/>
        <v>0</v>
      </c>
      <c r="U75" s="60">
        <f t="shared" si="14"/>
        <v>0</v>
      </c>
      <c r="V75" s="61">
        <f t="shared" si="14"/>
        <v>0</v>
      </c>
    </row>
    <row r="76" spans="2:22" ht="15.75" customHeight="1">
      <c r="B76" s="68"/>
      <c r="C76" s="24" t="s">
        <v>28</v>
      </c>
      <c r="D76" s="69" t="str">
        <f t="shared" si="15"/>
        <v>.</v>
      </c>
      <c r="E76" s="69" t="str">
        <f t="shared" si="15"/>
        <v>.</v>
      </c>
      <c r="F76" s="70" t="str">
        <f t="shared" si="15"/>
        <v>.</v>
      </c>
      <c r="G76" s="70" t="str">
        <f t="shared" si="15"/>
        <v>.</v>
      </c>
      <c r="H76" s="69" t="str">
        <f t="shared" si="15"/>
        <v>.</v>
      </c>
      <c r="I76" s="69" t="str">
        <f t="shared" si="15"/>
        <v>.</v>
      </c>
      <c r="J76" s="69" t="str">
        <f t="shared" si="15"/>
        <v>.</v>
      </c>
      <c r="K76" s="70" t="str">
        <f t="shared" si="15"/>
        <v>.</v>
      </c>
      <c r="L76" s="69" t="str">
        <f t="shared" si="15"/>
        <v>.</v>
      </c>
      <c r="M76" s="69" t="str">
        <f t="shared" si="15"/>
        <v>.</v>
      </c>
      <c r="N76" s="69" t="str">
        <f t="shared" si="15"/>
        <v>.</v>
      </c>
      <c r="O76" s="69" t="str">
        <f t="shared" si="15"/>
        <v>.</v>
      </c>
      <c r="P76" s="70" t="str">
        <f t="shared" si="15"/>
        <v>.</v>
      </c>
      <c r="Q76" s="70" t="str">
        <f t="shared" si="15"/>
        <v>.</v>
      </c>
      <c r="R76" s="69" t="str">
        <f t="shared" si="15"/>
        <v>.</v>
      </c>
      <c r="S76" s="70" t="str">
        <f t="shared" si="15"/>
        <v>.</v>
      </c>
      <c r="T76" s="71">
        <f t="shared" si="14"/>
        <v>0</v>
      </c>
      <c r="U76" s="60">
        <f t="shared" si="14"/>
        <v>0</v>
      </c>
      <c r="V76" s="61">
        <f t="shared" si="14"/>
        <v>0</v>
      </c>
    </row>
    <row r="77" spans="2:22" s="15" customFormat="1" ht="15.75" customHeight="1">
      <c r="B77" s="68"/>
      <c r="C77" s="36" t="s">
        <v>26</v>
      </c>
      <c r="D77" s="69">
        <f t="shared" si="15"/>
        <v>0</v>
      </c>
      <c r="E77" s="69">
        <f t="shared" si="15"/>
        <v>0.0007022471910112359</v>
      </c>
      <c r="F77" s="70">
        <f t="shared" si="15"/>
        <v>0</v>
      </c>
      <c r="G77" s="70">
        <f t="shared" si="15"/>
        <v>0.03626943005181347</v>
      </c>
      <c r="H77" s="69">
        <f t="shared" si="15"/>
        <v>0</v>
      </c>
      <c r="I77" s="69">
        <f t="shared" si="15"/>
        <v>0</v>
      </c>
      <c r="J77" s="69">
        <f t="shared" si="15"/>
        <v>0.001644736842105263</v>
      </c>
      <c r="K77" s="70">
        <f t="shared" si="15"/>
        <v>0</v>
      </c>
      <c r="L77" s="69">
        <f t="shared" si="15"/>
        <v>0.0014641288433382138</v>
      </c>
      <c r="M77" s="69">
        <f t="shared" si="15"/>
        <v>0.002696456086286595</v>
      </c>
      <c r="N77" s="69">
        <f t="shared" si="15"/>
        <v>0.01692047377326565</v>
      </c>
      <c r="O77" s="69">
        <f t="shared" si="15"/>
        <v>0.010101010101010102</v>
      </c>
      <c r="P77" s="70">
        <f t="shared" si="15"/>
        <v>0</v>
      </c>
      <c r="Q77" s="70">
        <f t="shared" si="15"/>
        <v>0.003105590062111801</v>
      </c>
      <c r="R77" s="69">
        <f t="shared" si="15"/>
        <v>0</v>
      </c>
      <c r="S77" s="70">
        <f t="shared" si="15"/>
        <v>0</v>
      </c>
      <c r="T77" s="71">
        <f t="shared" si="14"/>
        <v>0.002325111200970481</v>
      </c>
      <c r="U77" s="60">
        <f t="shared" si="14"/>
        <v>0.005973715651135006</v>
      </c>
      <c r="V77" s="61">
        <f t="shared" si="14"/>
        <v>0.0030637748931710072</v>
      </c>
    </row>
    <row r="78" spans="2:22" ht="15.75" customHeight="1">
      <c r="B78" s="68" t="s">
        <v>32</v>
      </c>
      <c r="C78" s="17" t="s">
        <v>20</v>
      </c>
      <c r="D78" s="18">
        <f>D27</f>
        <v>1447</v>
      </c>
      <c r="E78" s="18">
        <f aca="true" t="shared" si="16" ref="E78:V78">E27</f>
        <v>2146</v>
      </c>
      <c r="F78" s="19">
        <f t="shared" si="16"/>
        <v>256</v>
      </c>
      <c r="G78" s="19">
        <f t="shared" si="16"/>
        <v>527</v>
      </c>
      <c r="H78" s="18">
        <f t="shared" si="16"/>
        <v>53</v>
      </c>
      <c r="I78" s="18">
        <f t="shared" si="16"/>
        <v>165</v>
      </c>
      <c r="J78" s="18">
        <f t="shared" si="16"/>
        <v>717</v>
      </c>
      <c r="K78" s="19">
        <f t="shared" si="16"/>
        <v>369</v>
      </c>
      <c r="L78" s="18">
        <f t="shared" si="16"/>
        <v>2070</v>
      </c>
      <c r="M78" s="18">
        <f t="shared" si="16"/>
        <v>2425</v>
      </c>
      <c r="N78" s="18">
        <f t="shared" si="16"/>
        <v>717</v>
      </c>
      <c r="O78" s="18">
        <f t="shared" si="16"/>
        <v>223</v>
      </c>
      <c r="P78" s="19">
        <f t="shared" si="16"/>
        <v>704</v>
      </c>
      <c r="Q78" s="19">
        <f t="shared" si="16"/>
        <v>456</v>
      </c>
      <c r="R78" s="18">
        <f t="shared" si="16"/>
        <v>809</v>
      </c>
      <c r="S78" s="19">
        <f t="shared" si="16"/>
        <v>421</v>
      </c>
      <c r="T78" s="53">
        <f t="shared" si="16"/>
        <v>10772</v>
      </c>
      <c r="U78" s="54">
        <f t="shared" si="16"/>
        <v>2733</v>
      </c>
      <c r="V78" s="55">
        <f t="shared" si="16"/>
        <v>13505</v>
      </c>
    </row>
    <row r="79" spans="2:22" ht="15.75" customHeight="1">
      <c r="B79" s="68"/>
      <c r="C79" s="24" t="s">
        <v>22</v>
      </c>
      <c r="D79" s="69">
        <f>IF(AND(D$27&lt;&gt;0,D$27&lt;&gt;".",D28&lt;&gt;"."),D28/D$27,".")</f>
        <v>0.24118866620594334</v>
      </c>
      <c r="E79" s="69">
        <f aca="true" t="shared" si="17" ref="E79:S80">IF(AND(E$27&lt;&gt;0,E$27&lt;&gt;".",E28&lt;&gt;"."),E28/E$27,".")</f>
        <v>0.22506989748369058</v>
      </c>
      <c r="F79" s="70">
        <f t="shared" si="17"/>
        <v>0.1953125</v>
      </c>
      <c r="G79" s="70">
        <f t="shared" si="17"/>
        <v>0.301707779886148</v>
      </c>
      <c r="H79" s="69">
        <f t="shared" si="17"/>
        <v>0.18867924528301888</v>
      </c>
      <c r="I79" s="69">
        <f t="shared" si="17"/>
        <v>0.2606060606060606</v>
      </c>
      <c r="J79" s="69">
        <f t="shared" si="17"/>
        <v>0.24267782426778242</v>
      </c>
      <c r="K79" s="70">
        <f t="shared" si="17"/>
        <v>0.18157181571815717</v>
      </c>
      <c r="L79" s="69">
        <f t="shared" si="17"/>
        <v>0.20628019323671498</v>
      </c>
      <c r="M79" s="69">
        <f t="shared" si="17"/>
        <v>0.16989690721649484</v>
      </c>
      <c r="N79" s="69">
        <f t="shared" si="17"/>
        <v>0.2105997210599721</v>
      </c>
      <c r="O79" s="69">
        <f t="shared" si="17"/>
        <v>0.2242152466367713</v>
      </c>
      <c r="P79" s="70">
        <f t="shared" si="17"/>
        <v>0.28267045454545453</v>
      </c>
      <c r="Q79" s="70">
        <f t="shared" si="17"/>
        <v>0.2236842105263158</v>
      </c>
      <c r="R79" s="69">
        <f t="shared" si="17"/>
        <v>0.25339925834363414</v>
      </c>
      <c r="S79" s="70">
        <f t="shared" si="17"/>
        <v>0.31116389548693585</v>
      </c>
      <c r="T79" s="71">
        <f aca="true" t="shared" si="18" ref="T79:V83">IF(AND(T$27&lt;&gt;0,T$27&lt;&gt;"."),T28/T$27,".")</f>
        <v>0.21388785740809507</v>
      </c>
      <c r="U79" s="60">
        <f t="shared" si="18"/>
        <v>0.25905598243688255</v>
      </c>
      <c r="V79" s="61">
        <f t="shared" si="18"/>
        <v>0.2230285079600148</v>
      </c>
    </row>
    <row r="80" spans="2:22" ht="15.75" customHeight="1">
      <c r="B80" s="68"/>
      <c r="C80" s="30" t="s">
        <v>23</v>
      </c>
      <c r="D80" s="69">
        <f>IF(AND(D$27&lt;&gt;0,D$27&lt;&gt;".",D29&lt;&gt;"."),D29/D$27,".")</f>
        <v>0.31237042156185213</v>
      </c>
      <c r="E80" s="69">
        <f t="shared" si="17"/>
        <v>0.5037278657968313</v>
      </c>
      <c r="F80" s="70">
        <f t="shared" si="17"/>
        <v>0.08203125</v>
      </c>
      <c r="G80" s="70">
        <f t="shared" si="17"/>
        <v>0.12144212523719165</v>
      </c>
      <c r="H80" s="69">
        <f t="shared" si="17"/>
        <v>0.07547169811320754</v>
      </c>
      <c r="I80" s="69">
        <f t="shared" si="17"/>
        <v>0.13333333333333333</v>
      </c>
      <c r="J80" s="69">
        <f t="shared" si="17"/>
        <v>0.23709902370990238</v>
      </c>
      <c r="K80" s="70">
        <f t="shared" si="17"/>
        <v>0.21951219512195122</v>
      </c>
      <c r="L80" s="69">
        <f t="shared" si="17"/>
        <v>0.41256038647342996</v>
      </c>
      <c r="M80" s="69">
        <f t="shared" si="17"/>
        <v>0.1265979381443299</v>
      </c>
      <c r="N80" s="69">
        <f t="shared" si="17"/>
        <v>0.2203626220362622</v>
      </c>
      <c r="O80" s="69">
        <f t="shared" si="17"/>
        <v>0.1031390134529148</v>
      </c>
      <c r="P80" s="70">
        <f t="shared" si="17"/>
        <v>0.140625</v>
      </c>
      <c r="Q80" s="70">
        <f t="shared" si="17"/>
        <v>0.14035087719298245</v>
      </c>
      <c r="R80" s="69">
        <f t="shared" si="17"/>
        <v>0.21878862793572312</v>
      </c>
      <c r="S80" s="70">
        <f t="shared" si="17"/>
        <v>0.13539192399049882</v>
      </c>
      <c r="T80" s="71">
        <f t="shared" si="18"/>
        <v>0.30152246565168955</v>
      </c>
      <c r="U80" s="60">
        <f t="shared" si="18"/>
        <v>0.14123673618733992</v>
      </c>
      <c r="V80" s="61">
        <f t="shared" si="18"/>
        <v>0.2690855238800444</v>
      </c>
    </row>
    <row r="81" spans="2:22" ht="15.75" customHeight="1">
      <c r="B81" s="68"/>
      <c r="C81" s="24" t="s">
        <v>24</v>
      </c>
      <c r="D81" s="69" t="str">
        <f aca="true" t="shared" si="19" ref="D81:S83">IF(AND(D$27&lt;&gt;0,D$27&lt;&gt;".",D30&lt;&gt;"."),D30/D$27,".")</f>
        <v>.</v>
      </c>
      <c r="E81" s="69" t="str">
        <f t="shared" si="19"/>
        <v>.</v>
      </c>
      <c r="F81" s="70" t="str">
        <f t="shared" si="19"/>
        <v>.</v>
      </c>
      <c r="G81" s="70" t="str">
        <f t="shared" si="19"/>
        <v>.</v>
      </c>
      <c r="H81" s="69" t="str">
        <f t="shared" si="19"/>
        <v>.</v>
      </c>
      <c r="I81" s="69" t="str">
        <f t="shared" si="19"/>
        <v>.</v>
      </c>
      <c r="J81" s="69" t="str">
        <f t="shared" si="19"/>
        <v>.</v>
      </c>
      <c r="K81" s="70" t="str">
        <f t="shared" si="19"/>
        <v>.</v>
      </c>
      <c r="L81" s="69" t="str">
        <f t="shared" si="19"/>
        <v>.</v>
      </c>
      <c r="M81" s="69" t="str">
        <f t="shared" si="19"/>
        <v>.</v>
      </c>
      <c r="N81" s="69" t="str">
        <f t="shared" si="19"/>
        <v>.</v>
      </c>
      <c r="O81" s="69" t="str">
        <f t="shared" si="19"/>
        <v>.</v>
      </c>
      <c r="P81" s="70" t="str">
        <f t="shared" si="19"/>
        <v>.</v>
      </c>
      <c r="Q81" s="70" t="str">
        <f t="shared" si="19"/>
        <v>.</v>
      </c>
      <c r="R81" s="69" t="str">
        <f t="shared" si="19"/>
        <v>.</v>
      </c>
      <c r="S81" s="70" t="str">
        <f t="shared" si="19"/>
        <v>.</v>
      </c>
      <c r="T81" s="71">
        <f t="shared" si="18"/>
        <v>0</v>
      </c>
      <c r="U81" s="60">
        <f t="shared" si="18"/>
        <v>0</v>
      </c>
      <c r="V81" s="61">
        <f t="shared" si="18"/>
        <v>0</v>
      </c>
    </row>
    <row r="82" spans="2:22" ht="15.75" customHeight="1">
      <c r="B82" s="68"/>
      <c r="C82" s="24" t="s">
        <v>28</v>
      </c>
      <c r="D82" s="72">
        <f t="shared" si="19"/>
        <v>0.1271596406357982</v>
      </c>
      <c r="E82" s="56">
        <f t="shared" si="19"/>
        <v>0.081547064305685</v>
      </c>
      <c r="F82" s="57">
        <f t="shared" si="19"/>
        <v>0.1640625</v>
      </c>
      <c r="G82" s="57">
        <f t="shared" si="19"/>
        <v>0.16129032258064516</v>
      </c>
      <c r="H82" s="56" t="str">
        <f t="shared" si="19"/>
        <v>.</v>
      </c>
      <c r="I82" s="56" t="str">
        <f t="shared" si="19"/>
        <v>.</v>
      </c>
      <c r="J82" s="56">
        <f t="shared" si="19"/>
        <v>0.09762900976290098</v>
      </c>
      <c r="K82" s="57">
        <f t="shared" si="19"/>
        <v>0.05962059620596206</v>
      </c>
      <c r="L82" s="56">
        <f t="shared" si="19"/>
        <v>0.07294685990338164</v>
      </c>
      <c r="M82" s="56">
        <f t="shared" si="19"/>
        <v>0.12536082474226803</v>
      </c>
      <c r="N82" s="56">
        <f t="shared" si="19"/>
        <v>0.10739191073919108</v>
      </c>
      <c r="O82" s="56">
        <f t="shared" si="19"/>
        <v>0.2556053811659193</v>
      </c>
      <c r="P82" s="57">
        <f t="shared" si="19"/>
        <v>0.16193181818181818</v>
      </c>
      <c r="Q82" s="57">
        <f t="shared" si="19"/>
        <v>0.22149122807017543</v>
      </c>
      <c r="R82" s="56">
        <f t="shared" si="19"/>
        <v>0.1334981458590853</v>
      </c>
      <c r="S82" s="58">
        <f t="shared" si="19"/>
        <v>0.12826603325415678</v>
      </c>
      <c r="T82" s="71">
        <f t="shared" si="18"/>
        <v>0.1045302636464909</v>
      </c>
      <c r="U82" s="60">
        <f t="shared" si="18"/>
        <v>0.15294548115623857</v>
      </c>
      <c r="V82" s="61">
        <f t="shared" si="18"/>
        <v>0.11432802665679379</v>
      </c>
    </row>
    <row r="83" spans="2:22" s="15" customFormat="1" ht="15.75" customHeight="1">
      <c r="B83" s="68"/>
      <c r="C83" s="36" t="s">
        <v>26</v>
      </c>
      <c r="D83" s="73">
        <f t="shared" si="19"/>
        <v>0.019350380096751902</v>
      </c>
      <c r="E83" s="62">
        <f t="shared" si="19"/>
        <v>0.032618825722273995</v>
      </c>
      <c r="F83" s="63">
        <f t="shared" si="19"/>
        <v>0.40625</v>
      </c>
      <c r="G83" s="63">
        <f t="shared" si="19"/>
        <v>0.22011385199240988</v>
      </c>
      <c r="H83" s="62">
        <f t="shared" si="19"/>
        <v>0.32075471698113206</v>
      </c>
      <c r="I83" s="62">
        <f t="shared" si="19"/>
        <v>0.12121212121212122</v>
      </c>
      <c r="J83" s="62">
        <f t="shared" si="19"/>
        <v>0.13110181311018132</v>
      </c>
      <c r="K83" s="63">
        <f t="shared" si="19"/>
        <v>0.051490514905149054</v>
      </c>
      <c r="L83" s="62">
        <f t="shared" si="19"/>
        <v>0.01497584541062802</v>
      </c>
      <c r="M83" s="62">
        <f t="shared" si="19"/>
        <v>0.023917525773195877</v>
      </c>
      <c r="N83" s="62">
        <f t="shared" si="19"/>
        <v>0.14086471408647142</v>
      </c>
      <c r="O83" s="62">
        <f t="shared" si="19"/>
        <v>0.2914798206278027</v>
      </c>
      <c r="P83" s="63">
        <f t="shared" si="19"/>
        <v>0.19744318181818182</v>
      </c>
      <c r="Q83" s="63">
        <f t="shared" si="19"/>
        <v>0.2719298245614035</v>
      </c>
      <c r="R83" s="62">
        <f t="shared" si="19"/>
        <v>0.09147095179233622</v>
      </c>
      <c r="S83" s="63">
        <f t="shared" si="19"/>
        <v>0.18052256532066507</v>
      </c>
      <c r="T83" s="74">
        <f t="shared" si="18"/>
        <v>0.05180096546602302</v>
      </c>
      <c r="U83" s="66">
        <f t="shared" si="18"/>
        <v>0.2114892060007318</v>
      </c>
      <c r="V83" s="67">
        <f t="shared" si="18"/>
        <v>0.0841169937060348</v>
      </c>
    </row>
    <row r="84" spans="2:22" ht="15.75" customHeight="1">
      <c r="B84" s="68" t="s">
        <v>33</v>
      </c>
      <c r="C84" s="24" t="s">
        <v>20</v>
      </c>
      <c r="D84" s="25">
        <f>D33</f>
        <v>5430</v>
      </c>
      <c r="E84" s="25">
        <f aca="true" t="shared" si="20" ref="E84:V84">E33</f>
        <v>7855</v>
      </c>
      <c r="F84" s="26">
        <f t="shared" si="20"/>
        <v>1768</v>
      </c>
      <c r="G84" s="26">
        <f t="shared" si="20"/>
        <v>566</v>
      </c>
      <c r="H84" s="25">
        <f t="shared" si="20"/>
        <v>478</v>
      </c>
      <c r="I84" s="25">
        <f t="shared" si="20"/>
        <v>1119</v>
      </c>
      <c r="J84" s="25">
        <f t="shared" si="20"/>
        <v>3041</v>
      </c>
      <c r="K84" s="26">
        <f t="shared" si="20"/>
        <v>478</v>
      </c>
      <c r="L84" s="25">
        <f t="shared" si="20"/>
        <v>4555</v>
      </c>
      <c r="M84" s="25">
        <f t="shared" si="20"/>
        <v>10813</v>
      </c>
      <c r="N84" s="25">
        <f t="shared" si="20"/>
        <v>2174</v>
      </c>
      <c r="O84" s="25">
        <f t="shared" si="20"/>
        <v>620</v>
      </c>
      <c r="P84" s="26">
        <f t="shared" si="20"/>
        <v>972</v>
      </c>
      <c r="Q84" s="26">
        <f t="shared" si="20"/>
        <v>494</v>
      </c>
      <c r="R84" s="25">
        <f t="shared" si="20"/>
        <v>1779</v>
      </c>
      <c r="S84" s="26">
        <f t="shared" si="20"/>
        <v>470</v>
      </c>
      <c r="T84" s="31">
        <f t="shared" si="20"/>
        <v>37864</v>
      </c>
      <c r="U84" s="32">
        <f t="shared" si="20"/>
        <v>4748</v>
      </c>
      <c r="V84" s="33">
        <f t="shared" si="20"/>
        <v>42612</v>
      </c>
    </row>
    <row r="85" spans="2:22" ht="15.75" customHeight="1">
      <c r="B85" s="68"/>
      <c r="C85" s="24" t="s">
        <v>22</v>
      </c>
      <c r="D85" s="69">
        <f>IF(AND(D$33&lt;&gt;0,D$33&lt;&gt;".",D34&lt;&gt;"."),D34/D$33,".")</f>
        <v>0.9662983425414364</v>
      </c>
      <c r="E85" s="69">
        <f aca="true" t="shared" si="21" ref="E85:S86">IF(AND(E$33&lt;&gt;0,E$33&lt;&gt;".",E34&lt;&gt;"."),E34/E$33,".")</f>
        <v>0.9511139401654997</v>
      </c>
      <c r="F85" s="70">
        <f t="shared" si="21"/>
        <v>0.9264705882352942</v>
      </c>
      <c r="G85" s="70">
        <f t="shared" si="21"/>
        <v>0.8939929328621908</v>
      </c>
      <c r="H85" s="69">
        <f t="shared" si="21"/>
        <v>0.9560669456066946</v>
      </c>
      <c r="I85" s="69">
        <f t="shared" si="21"/>
        <v>0.9186773905272565</v>
      </c>
      <c r="J85" s="69">
        <f t="shared" si="21"/>
        <v>0.9447550147977639</v>
      </c>
      <c r="K85" s="70">
        <f t="shared" si="21"/>
        <v>0.8744769874476988</v>
      </c>
      <c r="L85" s="69">
        <f t="shared" si="21"/>
        <v>0.935675082327113</v>
      </c>
      <c r="M85" s="69">
        <f t="shared" si="21"/>
        <v>0.9420142421159715</v>
      </c>
      <c r="N85" s="69">
        <f t="shared" si="21"/>
        <v>0.9471021159153634</v>
      </c>
      <c r="O85" s="69">
        <f t="shared" si="21"/>
        <v>0.9258064516129032</v>
      </c>
      <c r="P85" s="70">
        <f t="shared" si="21"/>
        <v>0.9053497942386831</v>
      </c>
      <c r="Q85" s="70">
        <f t="shared" si="21"/>
        <v>0.9251012145748988</v>
      </c>
      <c r="R85" s="69">
        <f t="shared" si="21"/>
        <v>0.9224283305227656</v>
      </c>
      <c r="S85" s="70">
        <f t="shared" si="21"/>
        <v>0.9170212765957447</v>
      </c>
      <c r="T85" s="71">
        <f aca="true" t="shared" si="22" ref="T85:V89">IF(AND(T$33&lt;&gt;0,T$33&lt;&gt;"."),T34/T$33,".")</f>
        <v>0.9454362983308684</v>
      </c>
      <c r="U85" s="60">
        <f t="shared" si="22"/>
        <v>0.9119629317607414</v>
      </c>
      <c r="V85" s="61">
        <f t="shared" si="22"/>
        <v>0.9417065615319629</v>
      </c>
    </row>
    <row r="86" spans="2:22" ht="15.75" customHeight="1">
      <c r="B86" s="68"/>
      <c r="C86" s="30" t="s">
        <v>23</v>
      </c>
      <c r="D86" s="69">
        <f>IF(AND(D$33&lt;&gt;0,D$33&lt;&gt;".",D35&lt;&gt;"."),D35/D$33,".")</f>
        <v>0.061878453038674036</v>
      </c>
      <c r="E86" s="69">
        <f t="shared" si="21"/>
        <v>0.07345639719923616</v>
      </c>
      <c r="F86" s="70">
        <f t="shared" si="21"/>
        <v>0.12160633484162896</v>
      </c>
      <c r="G86" s="70">
        <f t="shared" si="21"/>
        <v>0.03356890459363958</v>
      </c>
      <c r="H86" s="69">
        <f t="shared" si="21"/>
        <v>0.029288702928870293</v>
      </c>
      <c r="I86" s="69">
        <f t="shared" si="21"/>
        <v>0.18498659517426275</v>
      </c>
      <c r="J86" s="69">
        <f t="shared" si="21"/>
        <v>0.061821769154883265</v>
      </c>
      <c r="K86" s="70">
        <f t="shared" si="21"/>
        <v>0.014644351464435146</v>
      </c>
      <c r="L86" s="69">
        <f t="shared" si="21"/>
        <v>0.05290889132821076</v>
      </c>
      <c r="M86" s="69">
        <f t="shared" si="21"/>
        <v>0.05123462498843984</v>
      </c>
      <c r="N86" s="69">
        <f t="shared" si="21"/>
        <v>0.04875804967801288</v>
      </c>
      <c r="O86" s="69">
        <f t="shared" si="21"/>
        <v>0.12903225806451613</v>
      </c>
      <c r="P86" s="70">
        <f t="shared" si="21"/>
        <v>0.0257201646090535</v>
      </c>
      <c r="Q86" s="70">
        <f t="shared" si="21"/>
        <v>0.038461538461538464</v>
      </c>
      <c r="R86" s="69">
        <f t="shared" si="21"/>
        <v>0.07700955593029792</v>
      </c>
      <c r="S86" s="70">
        <f t="shared" si="21"/>
        <v>0.014893617021276596</v>
      </c>
      <c r="T86" s="71">
        <f t="shared" si="22"/>
        <v>0.06444115782801606</v>
      </c>
      <c r="U86" s="60">
        <f t="shared" si="22"/>
        <v>0.061499578770008424</v>
      </c>
      <c r="V86" s="61">
        <f t="shared" si="22"/>
        <v>0.06411339528771239</v>
      </c>
    </row>
    <row r="87" spans="2:22" ht="15.75" customHeight="1">
      <c r="B87" s="68"/>
      <c r="C87" s="24" t="s">
        <v>24</v>
      </c>
      <c r="D87" s="69" t="str">
        <f aca="true" t="shared" si="23" ref="D87:S89">IF(AND(D$33&lt;&gt;0,D$33&lt;&gt;".",D36&lt;&gt;"."),D36/D$33,".")</f>
        <v>.</v>
      </c>
      <c r="E87" s="69" t="str">
        <f t="shared" si="23"/>
        <v>.</v>
      </c>
      <c r="F87" s="70" t="str">
        <f t="shared" si="23"/>
        <v>.</v>
      </c>
      <c r="G87" s="70" t="str">
        <f t="shared" si="23"/>
        <v>.</v>
      </c>
      <c r="H87" s="69" t="str">
        <f t="shared" si="23"/>
        <v>.</v>
      </c>
      <c r="I87" s="69" t="str">
        <f t="shared" si="23"/>
        <v>.</v>
      </c>
      <c r="J87" s="69" t="str">
        <f t="shared" si="23"/>
        <v>.</v>
      </c>
      <c r="K87" s="70" t="str">
        <f t="shared" si="23"/>
        <v>.</v>
      </c>
      <c r="L87" s="69" t="str">
        <f t="shared" si="23"/>
        <v>.</v>
      </c>
      <c r="M87" s="69" t="str">
        <f t="shared" si="23"/>
        <v>.</v>
      </c>
      <c r="N87" s="69" t="str">
        <f t="shared" si="23"/>
        <v>.</v>
      </c>
      <c r="O87" s="69" t="str">
        <f t="shared" si="23"/>
        <v>.</v>
      </c>
      <c r="P87" s="70" t="str">
        <f t="shared" si="23"/>
        <v>.</v>
      </c>
      <c r="Q87" s="70" t="str">
        <f t="shared" si="23"/>
        <v>.</v>
      </c>
      <c r="R87" s="69" t="str">
        <f t="shared" si="23"/>
        <v>.</v>
      </c>
      <c r="S87" s="70" t="str">
        <f t="shared" si="23"/>
        <v>.</v>
      </c>
      <c r="T87" s="71">
        <f t="shared" si="22"/>
        <v>0</v>
      </c>
      <c r="U87" s="60">
        <f t="shared" si="22"/>
        <v>0</v>
      </c>
      <c r="V87" s="61">
        <f t="shared" si="22"/>
        <v>0</v>
      </c>
    </row>
    <row r="88" spans="2:22" ht="15.75" customHeight="1">
      <c r="B88" s="68"/>
      <c r="C88" s="24" t="s">
        <v>28</v>
      </c>
      <c r="D88" s="69" t="str">
        <f t="shared" si="23"/>
        <v>.</v>
      </c>
      <c r="E88" s="69" t="str">
        <f t="shared" si="23"/>
        <v>.</v>
      </c>
      <c r="F88" s="70" t="str">
        <f t="shared" si="23"/>
        <v>.</v>
      </c>
      <c r="G88" s="70" t="str">
        <f t="shared" si="23"/>
        <v>.</v>
      </c>
      <c r="H88" s="69" t="str">
        <f t="shared" si="23"/>
        <v>.</v>
      </c>
      <c r="I88" s="69" t="str">
        <f t="shared" si="23"/>
        <v>.</v>
      </c>
      <c r="J88" s="69" t="str">
        <f t="shared" si="23"/>
        <v>.</v>
      </c>
      <c r="K88" s="70" t="str">
        <f t="shared" si="23"/>
        <v>.</v>
      </c>
      <c r="L88" s="69" t="str">
        <f t="shared" si="23"/>
        <v>.</v>
      </c>
      <c r="M88" s="69" t="str">
        <f t="shared" si="23"/>
        <v>.</v>
      </c>
      <c r="N88" s="69" t="str">
        <f t="shared" si="23"/>
        <v>.</v>
      </c>
      <c r="O88" s="69" t="str">
        <f t="shared" si="23"/>
        <v>.</v>
      </c>
      <c r="P88" s="70" t="str">
        <f t="shared" si="23"/>
        <v>.</v>
      </c>
      <c r="Q88" s="70" t="str">
        <f t="shared" si="23"/>
        <v>.</v>
      </c>
      <c r="R88" s="69" t="str">
        <f t="shared" si="23"/>
        <v>.</v>
      </c>
      <c r="S88" s="70" t="str">
        <f t="shared" si="23"/>
        <v>.</v>
      </c>
      <c r="T88" s="71">
        <f t="shared" si="22"/>
        <v>0</v>
      </c>
      <c r="U88" s="60">
        <f t="shared" si="22"/>
        <v>0</v>
      </c>
      <c r="V88" s="61">
        <f t="shared" si="22"/>
        <v>0</v>
      </c>
    </row>
    <row r="89" spans="2:22" s="15" customFormat="1" ht="15.75" customHeight="1">
      <c r="B89" s="68"/>
      <c r="C89" s="36" t="s">
        <v>26</v>
      </c>
      <c r="D89" s="69">
        <f t="shared" si="23"/>
        <v>0.0014732965009208103</v>
      </c>
      <c r="E89" s="69">
        <f t="shared" si="23"/>
        <v>0.00305537873965627</v>
      </c>
      <c r="F89" s="70">
        <f t="shared" si="23"/>
        <v>0.01809954751131222</v>
      </c>
      <c r="G89" s="70">
        <f t="shared" si="23"/>
        <v>0.0035335689045936395</v>
      </c>
      <c r="H89" s="69">
        <f t="shared" si="23"/>
        <v>0.0020920502092050207</v>
      </c>
      <c r="I89" s="69">
        <f t="shared" si="23"/>
        <v>0.004468275245755138</v>
      </c>
      <c r="J89" s="69">
        <f t="shared" si="23"/>
        <v>0.020388030253206183</v>
      </c>
      <c r="K89" s="70">
        <f t="shared" si="23"/>
        <v>0</v>
      </c>
      <c r="L89" s="69">
        <f t="shared" si="23"/>
        <v>0.00570801317233809</v>
      </c>
      <c r="M89" s="69">
        <f t="shared" si="23"/>
        <v>0.00018496254508462037</v>
      </c>
      <c r="N89" s="69">
        <f t="shared" si="23"/>
        <v>0.0027598896044158236</v>
      </c>
      <c r="O89" s="69">
        <f t="shared" si="23"/>
        <v>0.05967741935483871</v>
      </c>
      <c r="P89" s="70">
        <f t="shared" si="23"/>
        <v>0.0051440329218107</v>
      </c>
      <c r="Q89" s="70">
        <f t="shared" si="23"/>
        <v>0.0020242914979757085</v>
      </c>
      <c r="R89" s="69">
        <f t="shared" si="23"/>
        <v>0</v>
      </c>
      <c r="S89" s="70">
        <f t="shared" si="23"/>
        <v>0</v>
      </c>
      <c r="T89" s="71">
        <f t="shared" si="22"/>
        <v>0.004516163110078174</v>
      </c>
      <c r="U89" s="60">
        <f t="shared" si="22"/>
        <v>0.008424599831508003</v>
      </c>
      <c r="V89" s="61">
        <f t="shared" si="22"/>
        <v>0.004951656810288182</v>
      </c>
    </row>
    <row r="90" spans="2:22" ht="15.75" customHeight="1">
      <c r="B90" s="68" t="s">
        <v>34</v>
      </c>
      <c r="C90" s="17" t="s">
        <v>20</v>
      </c>
      <c r="D90" s="18">
        <f>D39</f>
        <v>522</v>
      </c>
      <c r="E90" s="18">
        <f aca="true" t="shared" si="24" ref="E90:V90">E39</f>
        <v>413</v>
      </c>
      <c r="F90" s="19">
        <f t="shared" si="24"/>
        <v>146</v>
      </c>
      <c r="G90" s="19">
        <f t="shared" si="24"/>
        <v>123</v>
      </c>
      <c r="H90" s="18">
        <f t="shared" si="24"/>
        <v>65</v>
      </c>
      <c r="I90" s="18">
        <f t="shared" si="24"/>
        <v>32</v>
      </c>
      <c r="J90" s="18">
        <f t="shared" si="24"/>
        <v>8</v>
      </c>
      <c r="K90" s="19">
        <f t="shared" si="24"/>
        <v>101</v>
      </c>
      <c r="L90" s="18">
        <f t="shared" si="24"/>
        <v>407</v>
      </c>
      <c r="M90" s="18">
        <f t="shared" si="24"/>
        <v>569</v>
      </c>
      <c r="N90" s="18">
        <f t="shared" si="24"/>
        <v>270</v>
      </c>
      <c r="O90" s="18">
        <f t="shared" si="24"/>
        <v>75</v>
      </c>
      <c r="P90" s="19">
        <f t="shared" si="24"/>
        <v>157</v>
      </c>
      <c r="Q90" s="19">
        <f t="shared" si="24"/>
        <v>140</v>
      </c>
      <c r="R90" s="18">
        <f t="shared" si="24"/>
        <v>133</v>
      </c>
      <c r="S90" s="19">
        <f t="shared" si="24"/>
        <v>184</v>
      </c>
      <c r="T90" s="53">
        <f t="shared" si="24"/>
        <v>2494</v>
      </c>
      <c r="U90" s="54">
        <f t="shared" si="24"/>
        <v>851</v>
      </c>
      <c r="V90" s="55">
        <f t="shared" si="24"/>
        <v>3345</v>
      </c>
    </row>
    <row r="91" spans="2:22" ht="15.75" customHeight="1">
      <c r="B91" s="68"/>
      <c r="C91" s="24" t="s">
        <v>22</v>
      </c>
      <c r="D91" s="69">
        <f>IF(AND(D$39&lt;&gt;0,D$39&lt;&gt;".",D40&lt;&gt;"."),D40/D$39,".")</f>
        <v>0.9731800766283525</v>
      </c>
      <c r="E91" s="69">
        <f aca="true" t="shared" si="25" ref="E91:S92">IF(AND(E$39&lt;&gt;0,E$39&lt;&gt;".",E40&lt;&gt;"."),E40/E$39,".")</f>
        <v>0.9418886198547215</v>
      </c>
      <c r="F91" s="70">
        <f t="shared" si="25"/>
        <v>0.8424657534246576</v>
      </c>
      <c r="G91" s="70">
        <f t="shared" si="25"/>
        <v>0.9024390243902439</v>
      </c>
      <c r="H91" s="69">
        <f t="shared" si="25"/>
        <v>0.8769230769230769</v>
      </c>
      <c r="I91" s="69">
        <f t="shared" si="25"/>
        <v>0.90625</v>
      </c>
      <c r="J91" s="69">
        <f t="shared" si="25"/>
        <v>1</v>
      </c>
      <c r="K91" s="70">
        <f t="shared" si="25"/>
        <v>0.8712871287128713</v>
      </c>
      <c r="L91" s="69">
        <f t="shared" si="25"/>
        <v>0.9066339066339066</v>
      </c>
      <c r="M91" s="69">
        <f t="shared" si="25"/>
        <v>0.9015817223198594</v>
      </c>
      <c r="N91" s="69">
        <f t="shared" si="25"/>
        <v>0.9444444444444444</v>
      </c>
      <c r="O91" s="69">
        <f t="shared" si="25"/>
        <v>0.9466666666666667</v>
      </c>
      <c r="P91" s="70">
        <f t="shared" si="25"/>
        <v>0.8726114649681529</v>
      </c>
      <c r="Q91" s="70">
        <f t="shared" si="25"/>
        <v>0.8571428571428571</v>
      </c>
      <c r="R91" s="69">
        <f t="shared" si="25"/>
        <v>0.8721804511278195</v>
      </c>
      <c r="S91" s="70">
        <f t="shared" si="25"/>
        <v>0.8967391304347826</v>
      </c>
      <c r="T91" s="71">
        <f aca="true" t="shared" si="26" ref="T91:V95">IF(AND(T$39&lt;&gt;0,T$39&lt;&gt;"."),T40/T$39,".")</f>
        <v>0.9282277465918204</v>
      </c>
      <c r="U91" s="60">
        <f t="shared" si="26"/>
        <v>0.8742655699177438</v>
      </c>
      <c r="V91" s="61">
        <f t="shared" si="26"/>
        <v>0.9144992526158445</v>
      </c>
    </row>
    <row r="92" spans="2:22" ht="15.75" customHeight="1">
      <c r="B92" s="68"/>
      <c r="C92" s="30" t="s">
        <v>23</v>
      </c>
      <c r="D92" s="69">
        <f>IF(AND(D$39&lt;&gt;0,D$39&lt;&gt;".",D41&lt;&gt;"."),D41/D$39,".")</f>
        <v>0.09003831417624521</v>
      </c>
      <c r="E92" s="69">
        <f t="shared" si="25"/>
        <v>0.3559322033898305</v>
      </c>
      <c r="F92" s="70">
        <f t="shared" si="25"/>
        <v>0.0684931506849315</v>
      </c>
      <c r="G92" s="70">
        <f t="shared" si="25"/>
        <v>0.056910569105691054</v>
      </c>
      <c r="H92" s="69">
        <f t="shared" si="25"/>
        <v>0.046153846153846156</v>
      </c>
      <c r="I92" s="69">
        <f t="shared" si="25"/>
        <v>0.0625</v>
      </c>
      <c r="J92" s="69">
        <f t="shared" si="25"/>
        <v>0</v>
      </c>
      <c r="K92" s="70">
        <f t="shared" si="25"/>
        <v>0.12871287128712872</v>
      </c>
      <c r="L92" s="69">
        <f t="shared" si="25"/>
        <v>0.2678132678132678</v>
      </c>
      <c r="M92" s="69">
        <f t="shared" si="25"/>
        <v>0.019332161687170474</v>
      </c>
      <c r="N92" s="69">
        <f t="shared" si="25"/>
        <v>0.08148148148148149</v>
      </c>
      <c r="O92" s="69">
        <f t="shared" si="25"/>
        <v>0.05333333333333334</v>
      </c>
      <c r="P92" s="70">
        <f t="shared" si="25"/>
        <v>0.10191082802547771</v>
      </c>
      <c r="Q92" s="70">
        <f t="shared" si="25"/>
        <v>0.06428571428571428</v>
      </c>
      <c r="R92" s="69">
        <f t="shared" si="25"/>
        <v>0.022556390977443608</v>
      </c>
      <c r="S92" s="70">
        <f t="shared" si="25"/>
        <v>0.09239130434782608</v>
      </c>
      <c r="T92" s="71">
        <f t="shared" si="26"/>
        <v>0.13953488372093023</v>
      </c>
      <c r="U92" s="60">
        <f t="shared" si="26"/>
        <v>0.0846063454759107</v>
      </c>
      <c r="V92" s="61">
        <f t="shared" si="26"/>
        <v>0.12556053811659193</v>
      </c>
    </row>
    <row r="93" spans="2:22" ht="15.75" customHeight="1">
      <c r="B93" s="68"/>
      <c r="C93" s="24" t="s">
        <v>24</v>
      </c>
      <c r="D93" s="69" t="str">
        <f aca="true" t="shared" si="27" ref="D93:S95">IF(AND(D$39&lt;&gt;0,D$39&lt;&gt;".",D42&lt;&gt;"."),D42/D$39,".")</f>
        <v>.</v>
      </c>
      <c r="E93" s="69" t="str">
        <f t="shared" si="27"/>
        <v>.</v>
      </c>
      <c r="F93" s="70" t="str">
        <f t="shared" si="27"/>
        <v>.</v>
      </c>
      <c r="G93" s="70" t="str">
        <f t="shared" si="27"/>
        <v>.</v>
      </c>
      <c r="H93" s="69" t="str">
        <f t="shared" si="27"/>
        <v>.</v>
      </c>
      <c r="I93" s="69" t="str">
        <f t="shared" si="27"/>
        <v>.</v>
      </c>
      <c r="J93" s="69" t="str">
        <f t="shared" si="27"/>
        <v>.</v>
      </c>
      <c r="K93" s="70" t="str">
        <f t="shared" si="27"/>
        <v>.</v>
      </c>
      <c r="L93" s="69" t="str">
        <f t="shared" si="27"/>
        <v>.</v>
      </c>
      <c r="M93" s="69" t="str">
        <f t="shared" si="27"/>
        <v>.</v>
      </c>
      <c r="N93" s="69" t="str">
        <f t="shared" si="27"/>
        <v>.</v>
      </c>
      <c r="O93" s="69" t="str">
        <f t="shared" si="27"/>
        <v>.</v>
      </c>
      <c r="P93" s="70" t="str">
        <f t="shared" si="27"/>
        <v>.</v>
      </c>
      <c r="Q93" s="70" t="str">
        <f t="shared" si="27"/>
        <v>.</v>
      </c>
      <c r="R93" s="69" t="str">
        <f t="shared" si="27"/>
        <v>.</v>
      </c>
      <c r="S93" s="70" t="str">
        <f t="shared" si="27"/>
        <v>.</v>
      </c>
      <c r="T93" s="71">
        <f t="shared" si="26"/>
        <v>0</v>
      </c>
      <c r="U93" s="60">
        <f t="shared" si="26"/>
        <v>0</v>
      </c>
      <c r="V93" s="61">
        <f t="shared" si="26"/>
        <v>0</v>
      </c>
    </row>
    <row r="94" spans="2:22" ht="15.75" customHeight="1">
      <c r="B94" s="68"/>
      <c r="C94" s="24" t="s">
        <v>28</v>
      </c>
      <c r="D94" s="69">
        <f t="shared" si="27"/>
        <v>0.5689655172413793</v>
      </c>
      <c r="E94" s="69">
        <f t="shared" si="27"/>
        <v>0.5907990314769975</v>
      </c>
      <c r="F94" s="70">
        <f t="shared" si="27"/>
        <v>0.6917808219178082</v>
      </c>
      <c r="G94" s="70">
        <f t="shared" si="27"/>
        <v>0.9349593495934959</v>
      </c>
      <c r="H94" s="69">
        <f t="shared" si="27"/>
        <v>0.6</v>
      </c>
      <c r="I94" s="69">
        <f t="shared" si="27"/>
        <v>0.875</v>
      </c>
      <c r="J94" s="69">
        <f t="shared" si="27"/>
        <v>0.75</v>
      </c>
      <c r="K94" s="70">
        <f t="shared" si="27"/>
        <v>0.6633663366336634</v>
      </c>
      <c r="L94" s="69">
        <f t="shared" si="27"/>
        <v>0.47665847665847666</v>
      </c>
      <c r="M94" s="69">
        <f t="shared" si="27"/>
        <v>0.45694200351493847</v>
      </c>
      <c r="N94" s="69">
        <f t="shared" si="27"/>
        <v>0.45925925925925926</v>
      </c>
      <c r="O94" s="69">
        <f t="shared" si="27"/>
        <v>0.52</v>
      </c>
      <c r="P94" s="70">
        <f t="shared" si="27"/>
        <v>0.8471337579617835</v>
      </c>
      <c r="Q94" s="70">
        <f t="shared" si="27"/>
        <v>0.9428571428571428</v>
      </c>
      <c r="R94" s="69">
        <f t="shared" si="27"/>
        <v>1</v>
      </c>
      <c r="S94" s="70">
        <f t="shared" si="27"/>
        <v>0.6195652173913043</v>
      </c>
      <c r="T94" s="71">
        <f t="shared" si="26"/>
        <v>0.5469125902165196</v>
      </c>
      <c r="U94" s="60">
        <f t="shared" si="26"/>
        <v>0.7779083431257344</v>
      </c>
      <c r="V94" s="61">
        <f t="shared" si="26"/>
        <v>0.6056801195814648</v>
      </c>
    </row>
    <row r="95" spans="2:22" s="15" customFormat="1" ht="15.75" customHeight="1">
      <c r="B95" s="68"/>
      <c r="C95" s="36" t="s">
        <v>26</v>
      </c>
      <c r="D95" s="69">
        <f t="shared" si="27"/>
        <v>0.632183908045977</v>
      </c>
      <c r="E95" s="69">
        <f t="shared" si="27"/>
        <v>0.46246973365617433</v>
      </c>
      <c r="F95" s="70">
        <f t="shared" si="27"/>
        <v>0.9452054794520548</v>
      </c>
      <c r="G95" s="70">
        <f t="shared" si="27"/>
        <v>0.975609756097561</v>
      </c>
      <c r="H95" s="69">
        <f t="shared" si="27"/>
        <v>0.6</v>
      </c>
      <c r="I95" s="69">
        <f t="shared" si="27"/>
        <v>0.875</v>
      </c>
      <c r="J95" s="69">
        <f t="shared" si="27"/>
        <v>0</v>
      </c>
      <c r="K95" s="70">
        <f t="shared" si="27"/>
        <v>0.8415841584158416</v>
      </c>
      <c r="L95" s="69">
        <f t="shared" si="27"/>
        <v>0.5872235872235873</v>
      </c>
      <c r="M95" s="69">
        <f t="shared" si="27"/>
        <v>0.17750439367311072</v>
      </c>
      <c r="N95" s="69">
        <f t="shared" si="27"/>
        <v>0.6555555555555556</v>
      </c>
      <c r="O95" s="69">
        <f t="shared" si="27"/>
        <v>0.7733333333333333</v>
      </c>
      <c r="P95" s="70">
        <f t="shared" si="27"/>
        <v>0.9363057324840764</v>
      </c>
      <c r="Q95" s="70">
        <f t="shared" si="27"/>
        <v>0.9714285714285714</v>
      </c>
      <c r="R95" s="69">
        <f t="shared" si="27"/>
        <v>0.42857142857142855</v>
      </c>
      <c r="S95" s="70">
        <f t="shared" si="27"/>
        <v>0.8804347826086957</v>
      </c>
      <c r="T95" s="71">
        <f t="shared" si="26"/>
        <v>0.48917401764234164</v>
      </c>
      <c r="U95" s="60">
        <f t="shared" si="26"/>
        <v>0.9259694477085781</v>
      </c>
      <c r="V95" s="61">
        <f t="shared" si="26"/>
        <v>0.6002989536621823</v>
      </c>
    </row>
    <row r="96" spans="2:22" ht="15.75" customHeight="1">
      <c r="B96" s="68" t="s">
        <v>35</v>
      </c>
      <c r="C96" s="24" t="s">
        <v>20</v>
      </c>
      <c r="D96" s="18" t="str">
        <f>D45</f>
        <v>.</v>
      </c>
      <c r="E96" s="18" t="str">
        <f aca="true" t="shared" si="28" ref="E96:V96">E45</f>
        <v>.</v>
      </c>
      <c r="F96" s="19" t="str">
        <f t="shared" si="28"/>
        <v>.</v>
      </c>
      <c r="G96" s="19" t="str">
        <f t="shared" si="28"/>
        <v>.</v>
      </c>
      <c r="H96" s="18">
        <f t="shared" si="28"/>
        <v>22</v>
      </c>
      <c r="I96" s="18">
        <f t="shared" si="28"/>
        <v>112</v>
      </c>
      <c r="J96" s="18" t="str">
        <f t="shared" si="28"/>
        <v>.</v>
      </c>
      <c r="K96" s="19">
        <f t="shared" si="28"/>
        <v>16</v>
      </c>
      <c r="L96" s="18">
        <f t="shared" si="28"/>
        <v>75</v>
      </c>
      <c r="M96" s="18" t="str">
        <f t="shared" si="28"/>
        <v>.</v>
      </c>
      <c r="N96" s="18" t="str">
        <f t="shared" si="28"/>
        <v>.</v>
      </c>
      <c r="O96" s="18" t="str">
        <f t="shared" si="28"/>
        <v>.</v>
      </c>
      <c r="P96" s="19" t="str">
        <f t="shared" si="28"/>
        <v>.</v>
      </c>
      <c r="Q96" s="19" t="str">
        <f t="shared" si="28"/>
        <v>.</v>
      </c>
      <c r="R96" s="18">
        <f t="shared" si="28"/>
        <v>23</v>
      </c>
      <c r="S96" s="19" t="str">
        <f t="shared" si="28"/>
        <v>.</v>
      </c>
      <c r="T96" s="53">
        <f t="shared" si="28"/>
        <v>232</v>
      </c>
      <c r="U96" s="54">
        <f t="shared" si="28"/>
        <v>16</v>
      </c>
      <c r="V96" s="55">
        <f t="shared" si="28"/>
        <v>248</v>
      </c>
    </row>
    <row r="97" spans="2:22" ht="15.75" customHeight="1">
      <c r="B97" s="68"/>
      <c r="C97" s="24" t="s">
        <v>22</v>
      </c>
      <c r="D97" s="69" t="str">
        <f>IF(AND(D$45&lt;&gt;0,D$45&lt;&gt;".",D46&lt;&gt;"."),D46/D$45,".")</f>
        <v>.</v>
      </c>
      <c r="E97" s="69" t="str">
        <f aca="true" t="shared" si="29" ref="E97:S98">IF(AND(E$45&lt;&gt;0,E$45&lt;&gt;".",E46&lt;&gt;"."),E46/E$45,".")</f>
        <v>.</v>
      </c>
      <c r="F97" s="70" t="str">
        <f t="shared" si="29"/>
        <v>.</v>
      </c>
      <c r="G97" s="70" t="str">
        <f t="shared" si="29"/>
        <v>.</v>
      </c>
      <c r="H97" s="69">
        <f t="shared" si="29"/>
        <v>0</v>
      </c>
      <c r="I97" s="69">
        <f t="shared" si="29"/>
        <v>0.044642857142857144</v>
      </c>
      <c r="J97" s="69" t="str">
        <f t="shared" si="29"/>
        <v>.</v>
      </c>
      <c r="K97" s="70">
        <f t="shared" si="29"/>
        <v>0.1875</v>
      </c>
      <c r="L97" s="69">
        <f t="shared" si="29"/>
        <v>0.02666666666666667</v>
      </c>
      <c r="M97" s="69" t="str">
        <f t="shared" si="29"/>
        <v>.</v>
      </c>
      <c r="N97" s="69" t="str">
        <f t="shared" si="29"/>
        <v>.</v>
      </c>
      <c r="O97" s="69" t="str">
        <f t="shared" si="29"/>
        <v>.</v>
      </c>
      <c r="P97" s="70" t="str">
        <f t="shared" si="29"/>
        <v>.</v>
      </c>
      <c r="Q97" s="70" t="str">
        <f t="shared" si="29"/>
        <v>.</v>
      </c>
      <c r="R97" s="69">
        <f t="shared" si="29"/>
        <v>0.043478260869565216</v>
      </c>
      <c r="S97" s="70" t="str">
        <f t="shared" si="29"/>
        <v>.</v>
      </c>
      <c r="T97" s="71">
        <f aca="true" t="shared" si="30" ref="T97:V101">IF(AND(T$45&lt;&gt;0,T$45&lt;&gt;"."),T46/T$45,".")</f>
        <v>0.034482758620689655</v>
      </c>
      <c r="U97" s="60">
        <f t="shared" si="30"/>
        <v>0.1875</v>
      </c>
      <c r="V97" s="61">
        <f t="shared" si="30"/>
        <v>0.04435483870967742</v>
      </c>
    </row>
    <row r="98" spans="2:22" ht="15.75" customHeight="1">
      <c r="B98" s="68"/>
      <c r="C98" s="30" t="s">
        <v>23</v>
      </c>
      <c r="D98" s="69" t="str">
        <f>IF(AND(D$45&lt;&gt;0,D$45&lt;&gt;".",D47&lt;&gt;"."),D47/D$45,".")</f>
        <v>.</v>
      </c>
      <c r="E98" s="69" t="str">
        <f t="shared" si="29"/>
        <v>.</v>
      </c>
      <c r="F98" s="70" t="str">
        <f t="shared" si="29"/>
        <v>.</v>
      </c>
      <c r="G98" s="70" t="str">
        <f t="shared" si="29"/>
        <v>.</v>
      </c>
      <c r="H98" s="69">
        <f t="shared" si="29"/>
        <v>0</v>
      </c>
      <c r="I98" s="69">
        <f t="shared" si="29"/>
        <v>0.08928571428571429</v>
      </c>
      <c r="J98" s="69" t="str">
        <f t="shared" si="29"/>
        <v>.</v>
      </c>
      <c r="K98" s="70">
        <f t="shared" si="29"/>
        <v>0</v>
      </c>
      <c r="L98" s="69">
        <f t="shared" si="29"/>
        <v>0.04</v>
      </c>
      <c r="M98" s="69" t="str">
        <f t="shared" si="29"/>
        <v>.</v>
      </c>
      <c r="N98" s="69" t="str">
        <f t="shared" si="29"/>
        <v>.</v>
      </c>
      <c r="O98" s="69" t="str">
        <f t="shared" si="29"/>
        <v>.</v>
      </c>
      <c r="P98" s="70" t="str">
        <f t="shared" si="29"/>
        <v>.</v>
      </c>
      <c r="Q98" s="70" t="str">
        <f t="shared" si="29"/>
        <v>.</v>
      </c>
      <c r="R98" s="69">
        <f t="shared" si="29"/>
        <v>0</v>
      </c>
      <c r="S98" s="70" t="str">
        <f t="shared" si="29"/>
        <v>.</v>
      </c>
      <c r="T98" s="71">
        <f t="shared" si="30"/>
        <v>0.05603448275862069</v>
      </c>
      <c r="U98" s="60">
        <f t="shared" si="30"/>
        <v>0</v>
      </c>
      <c r="V98" s="61">
        <f t="shared" si="30"/>
        <v>0.05241935483870968</v>
      </c>
    </row>
    <row r="99" spans="2:22" ht="15.75" customHeight="1">
      <c r="B99" s="68"/>
      <c r="C99" s="24" t="s">
        <v>24</v>
      </c>
      <c r="D99" s="69" t="str">
        <f aca="true" t="shared" si="31" ref="D99:S101">IF(AND(D$45&lt;&gt;0,D$45&lt;&gt;".",D48&lt;&gt;"."),D48/D$45,".")</f>
        <v>.</v>
      </c>
      <c r="E99" s="69" t="str">
        <f t="shared" si="31"/>
        <v>.</v>
      </c>
      <c r="F99" s="70" t="str">
        <f t="shared" si="31"/>
        <v>.</v>
      </c>
      <c r="G99" s="70" t="str">
        <f t="shared" si="31"/>
        <v>.</v>
      </c>
      <c r="H99" s="69" t="str">
        <f t="shared" si="31"/>
        <v>.</v>
      </c>
      <c r="I99" s="69" t="str">
        <f t="shared" si="31"/>
        <v>.</v>
      </c>
      <c r="J99" s="69" t="str">
        <f t="shared" si="31"/>
        <v>.</v>
      </c>
      <c r="K99" s="70" t="str">
        <f t="shared" si="31"/>
        <v>.</v>
      </c>
      <c r="L99" s="69" t="str">
        <f t="shared" si="31"/>
        <v>.</v>
      </c>
      <c r="M99" s="69" t="str">
        <f t="shared" si="31"/>
        <v>.</v>
      </c>
      <c r="N99" s="69" t="str">
        <f t="shared" si="31"/>
        <v>.</v>
      </c>
      <c r="O99" s="69" t="str">
        <f t="shared" si="31"/>
        <v>.</v>
      </c>
      <c r="P99" s="70" t="str">
        <f t="shared" si="31"/>
        <v>.</v>
      </c>
      <c r="Q99" s="70" t="str">
        <f t="shared" si="31"/>
        <v>.</v>
      </c>
      <c r="R99" s="69" t="str">
        <f t="shared" si="31"/>
        <v>.</v>
      </c>
      <c r="S99" s="70" t="str">
        <f t="shared" si="31"/>
        <v>.</v>
      </c>
      <c r="T99" s="71">
        <f t="shared" si="30"/>
        <v>0</v>
      </c>
      <c r="U99" s="60">
        <f t="shared" si="30"/>
        <v>0</v>
      </c>
      <c r="V99" s="61">
        <f t="shared" si="30"/>
        <v>0</v>
      </c>
    </row>
    <row r="100" spans="2:22" ht="15.75" customHeight="1">
      <c r="B100" s="68"/>
      <c r="C100" s="24" t="s">
        <v>28</v>
      </c>
      <c r="D100" s="69" t="str">
        <f t="shared" si="31"/>
        <v>.</v>
      </c>
      <c r="E100" s="69" t="str">
        <f t="shared" si="31"/>
        <v>.</v>
      </c>
      <c r="F100" s="70" t="str">
        <f t="shared" si="31"/>
        <v>.</v>
      </c>
      <c r="G100" s="70" t="str">
        <f t="shared" si="31"/>
        <v>.</v>
      </c>
      <c r="H100" s="69" t="str">
        <f t="shared" si="31"/>
        <v>.</v>
      </c>
      <c r="I100" s="69" t="str">
        <f t="shared" si="31"/>
        <v>.</v>
      </c>
      <c r="J100" s="69" t="str">
        <f t="shared" si="31"/>
        <v>.</v>
      </c>
      <c r="K100" s="70" t="str">
        <f t="shared" si="31"/>
        <v>.</v>
      </c>
      <c r="L100" s="69" t="str">
        <f t="shared" si="31"/>
        <v>.</v>
      </c>
      <c r="M100" s="69" t="str">
        <f t="shared" si="31"/>
        <v>.</v>
      </c>
      <c r="N100" s="69" t="str">
        <f t="shared" si="31"/>
        <v>.</v>
      </c>
      <c r="O100" s="69" t="str">
        <f t="shared" si="31"/>
        <v>.</v>
      </c>
      <c r="P100" s="70" t="str">
        <f t="shared" si="31"/>
        <v>.</v>
      </c>
      <c r="Q100" s="70" t="str">
        <f t="shared" si="31"/>
        <v>.</v>
      </c>
      <c r="R100" s="69" t="str">
        <f t="shared" si="31"/>
        <v>.</v>
      </c>
      <c r="S100" s="70" t="str">
        <f t="shared" si="31"/>
        <v>.</v>
      </c>
      <c r="T100" s="71">
        <f t="shared" si="30"/>
        <v>0</v>
      </c>
      <c r="U100" s="60">
        <f t="shared" si="30"/>
        <v>0</v>
      </c>
      <c r="V100" s="61">
        <f t="shared" si="30"/>
        <v>0</v>
      </c>
    </row>
    <row r="101" spans="2:22" s="15" customFormat="1" ht="15.75" customHeight="1">
      <c r="B101" s="68"/>
      <c r="C101" s="36" t="s">
        <v>26</v>
      </c>
      <c r="D101" s="69" t="str">
        <f t="shared" si="31"/>
        <v>.</v>
      </c>
      <c r="E101" s="69" t="str">
        <f t="shared" si="31"/>
        <v>.</v>
      </c>
      <c r="F101" s="70" t="str">
        <f t="shared" si="31"/>
        <v>.</v>
      </c>
      <c r="G101" s="70" t="str">
        <f t="shared" si="31"/>
        <v>.</v>
      </c>
      <c r="H101" s="69">
        <f t="shared" si="31"/>
        <v>0</v>
      </c>
      <c r="I101" s="69">
        <f t="shared" si="31"/>
        <v>0</v>
      </c>
      <c r="J101" s="69" t="str">
        <f t="shared" si="31"/>
        <v>.</v>
      </c>
      <c r="K101" s="70">
        <f t="shared" si="31"/>
        <v>0</v>
      </c>
      <c r="L101" s="69">
        <f t="shared" si="31"/>
        <v>0</v>
      </c>
      <c r="M101" s="69" t="str">
        <f t="shared" si="31"/>
        <v>.</v>
      </c>
      <c r="N101" s="69" t="str">
        <f t="shared" si="31"/>
        <v>.</v>
      </c>
      <c r="O101" s="69" t="str">
        <f t="shared" si="31"/>
        <v>.</v>
      </c>
      <c r="P101" s="70" t="str">
        <f t="shared" si="31"/>
        <v>.</v>
      </c>
      <c r="Q101" s="70" t="str">
        <f t="shared" si="31"/>
        <v>.</v>
      </c>
      <c r="R101" s="69">
        <f t="shared" si="31"/>
        <v>0</v>
      </c>
      <c r="S101" s="70" t="str">
        <f t="shared" si="31"/>
        <v>.</v>
      </c>
      <c r="T101" s="71">
        <f t="shared" si="30"/>
        <v>0</v>
      </c>
      <c r="U101" s="60">
        <f t="shared" si="30"/>
        <v>0</v>
      </c>
      <c r="V101" s="61">
        <f t="shared" si="30"/>
        <v>0</v>
      </c>
    </row>
    <row r="102" spans="2:22" ht="21" customHeight="1">
      <c r="B102" s="49" t="s">
        <v>38</v>
      </c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</row>
    <row r="103" ht="15.75" customHeight="1"/>
  </sheetData>
  <sheetProtection/>
  <mergeCells count="20">
    <mergeCell ref="B96:B101"/>
    <mergeCell ref="B102:V102"/>
    <mergeCell ref="B60:B65"/>
    <mergeCell ref="B66:B71"/>
    <mergeCell ref="B72:B77"/>
    <mergeCell ref="B78:B83"/>
    <mergeCell ref="B84:B89"/>
    <mergeCell ref="B90:B95"/>
    <mergeCell ref="B33:B38"/>
    <mergeCell ref="B39:B44"/>
    <mergeCell ref="B45:B50"/>
    <mergeCell ref="B51:V51"/>
    <mergeCell ref="B52:V52"/>
    <mergeCell ref="B54:B59"/>
    <mergeCell ref="B1:V1"/>
    <mergeCell ref="B3:B8"/>
    <mergeCell ref="B9:B14"/>
    <mergeCell ref="B15:B20"/>
    <mergeCell ref="B21:B26"/>
    <mergeCell ref="B27:B32"/>
  </mergeCells>
  <printOptions/>
  <pageMargins left="0.3937007874015748" right="0.3937007874015748" top="0.3937007874015748" bottom="0.5905511811023623" header="0.31496062992125984" footer="0.5118110236220472"/>
  <pageSetup fitToHeight="2" fitToWidth="1" horizontalDpi="300" verticalDpi="300" orientation="landscape" paperSize="9" scale="63" r:id="rId1"/>
  <headerFooter alignWithMargins="0">
    <oddHeader>&amp;LStand: 14.12.2011</oddHeader>
    <oddFooter>&amp;R&amp;10Tabelle 65.1</oddFooter>
  </headerFooter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Granath</dc:creator>
  <cp:keywords/>
  <dc:description/>
  <cp:lastModifiedBy>Granath</cp:lastModifiedBy>
  <dcterms:created xsi:type="dcterms:W3CDTF">2011-12-14T11:25:39Z</dcterms:created>
  <dcterms:modified xsi:type="dcterms:W3CDTF">2011-12-14T11:25:47Z</dcterms:modified>
  <cp:category/>
  <cp:version/>
  <cp:contentType/>
  <cp:contentStatus/>
</cp:coreProperties>
</file>