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8780" windowHeight="11892"/>
  </bookViews>
  <sheets>
    <sheet name="Tabelle A1.1-5" sheetId="4" r:id="rId1"/>
  </sheets>
  <calcPr calcId="145621"/>
</workbook>
</file>

<file path=xl/calcChain.xml><?xml version="1.0" encoding="utf-8"?>
<calcChain xmlns="http://schemas.openxmlformats.org/spreadsheetml/2006/main">
  <c r="N41" i="4" l="1"/>
  <c r="N40" i="4"/>
  <c r="N38" i="4"/>
  <c r="N37" i="4"/>
  <c r="N36" i="4"/>
  <c r="N35" i="4"/>
  <c r="N30" i="4"/>
  <c r="N29" i="4"/>
  <c r="N27" i="4"/>
  <c r="N26" i="4"/>
  <c r="N25" i="4"/>
  <c r="N24" i="4"/>
  <c r="N19" i="4"/>
  <c r="N18" i="4"/>
  <c r="N16" i="4"/>
  <c r="N15" i="4"/>
  <c r="N14" i="4"/>
  <c r="N13" i="4"/>
  <c r="J39" i="4" l="1"/>
  <c r="T34" i="4" l="1"/>
  <c r="R34" i="4"/>
  <c r="P34" i="4"/>
  <c r="L34" i="4"/>
  <c r="J34" i="4"/>
  <c r="T23" i="4"/>
  <c r="R23" i="4"/>
  <c r="P23" i="4"/>
  <c r="L23" i="4"/>
  <c r="J23" i="4"/>
  <c r="H36" i="4"/>
  <c r="F36" i="4" s="1"/>
  <c r="H35" i="4"/>
  <c r="F35" i="4" s="1"/>
  <c r="H25" i="4"/>
  <c r="F25" i="4" s="1"/>
  <c r="H24" i="4"/>
  <c r="F24" i="4" s="1"/>
  <c r="N34" i="4" l="1"/>
  <c r="N23" i="4"/>
  <c r="T12" i="4"/>
  <c r="R12" i="4"/>
  <c r="P12" i="4"/>
  <c r="L12" i="4"/>
  <c r="J12" i="4"/>
  <c r="H14" i="4"/>
  <c r="F14" i="4" s="1"/>
  <c r="H13" i="4"/>
  <c r="F13" i="4" s="1"/>
  <c r="H15" i="4"/>
  <c r="F15" i="4" s="1"/>
  <c r="N12" i="4" l="1"/>
  <c r="L28" i="4"/>
  <c r="H23" i="4" l="1"/>
  <c r="F23" i="4" s="1"/>
  <c r="T17" i="4"/>
  <c r="T10" i="4" s="1"/>
  <c r="R17" i="4"/>
  <c r="P17" i="4"/>
  <c r="L17" i="4"/>
  <c r="J17" i="4"/>
  <c r="J10" i="4" s="1"/>
  <c r="T39" i="4"/>
  <c r="T32" i="4" s="1"/>
  <c r="R39" i="4"/>
  <c r="R32" i="4" s="1"/>
  <c r="P39" i="4"/>
  <c r="L39" i="4"/>
  <c r="L32" i="4" s="1"/>
  <c r="J32" i="4"/>
  <c r="T28" i="4"/>
  <c r="R28" i="4"/>
  <c r="R21" i="4" s="1"/>
  <c r="P28" i="4"/>
  <c r="L21" i="4"/>
  <c r="J28" i="4"/>
  <c r="H38" i="4"/>
  <c r="F38" i="4" s="1"/>
  <c r="H27" i="4"/>
  <c r="F27" i="4" s="1"/>
  <c r="H16" i="4"/>
  <c r="F16" i="4" s="1"/>
  <c r="H41" i="4"/>
  <c r="F41" i="4" s="1"/>
  <c r="H40" i="4"/>
  <c r="F40" i="4" s="1"/>
  <c r="H37" i="4"/>
  <c r="F37" i="4" s="1"/>
  <c r="H34" i="4"/>
  <c r="F34" i="4" s="1"/>
  <c r="H30" i="4"/>
  <c r="F30" i="4" s="1"/>
  <c r="H29" i="4"/>
  <c r="F29" i="4" s="1"/>
  <c r="H26" i="4"/>
  <c r="F26" i="4" s="1"/>
  <c r="H19" i="4"/>
  <c r="F19" i="4" s="1"/>
  <c r="H18" i="4"/>
  <c r="F18" i="4" s="1"/>
  <c r="H12" i="4"/>
  <c r="F12" i="4" s="1"/>
  <c r="P32" i="4" l="1"/>
  <c r="N32" i="4" s="1"/>
  <c r="O38" i="4" s="1"/>
  <c r="N39" i="4"/>
  <c r="O40" i="4"/>
  <c r="P21" i="4"/>
  <c r="N21" i="4" s="1"/>
  <c r="O27" i="4" s="1"/>
  <c r="N28" i="4"/>
  <c r="O29" i="4"/>
  <c r="P10" i="4"/>
  <c r="Q15" i="4" s="1"/>
  <c r="N17" i="4"/>
  <c r="K15" i="4"/>
  <c r="K13" i="4"/>
  <c r="K14" i="4"/>
  <c r="U35" i="4"/>
  <c r="U36" i="4"/>
  <c r="S35" i="4"/>
  <c r="S36" i="4"/>
  <c r="Q35" i="4"/>
  <c r="Q36" i="4"/>
  <c r="M36" i="4"/>
  <c r="M35" i="4"/>
  <c r="K35" i="4"/>
  <c r="K36" i="4"/>
  <c r="S25" i="4"/>
  <c r="S24" i="4"/>
  <c r="Q24" i="4"/>
  <c r="Q25" i="4"/>
  <c r="M27" i="4"/>
  <c r="M24" i="4"/>
  <c r="M25" i="4"/>
  <c r="U15" i="4"/>
  <c r="U13" i="4"/>
  <c r="U14" i="4"/>
  <c r="K16" i="4"/>
  <c r="H28" i="4"/>
  <c r="F28" i="4" s="1"/>
  <c r="S27" i="4"/>
  <c r="S30" i="4"/>
  <c r="K39" i="4"/>
  <c r="K38" i="4"/>
  <c r="H32" i="4"/>
  <c r="I34" i="4" s="1"/>
  <c r="Q39" i="4"/>
  <c r="Q38" i="4"/>
  <c r="Q41" i="4"/>
  <c r="U39" i="4"/>
  <c r="U41" i="4"/>
  <c r="U38" i="4"/>
  <c r="Q30" i="4"/>
  <c r="Q27" i="4"/>
  <c r="M39" i="4"/>
  <c r="M38" i="4"/>
  <c r="M41" i="4"/>
  <c r="S39" i="4"/>
  <c r="S38" i="4"/>
  <c r="S41" i="4"/>
  <c r="U16" i="4"/>
  <c r="U19" i="4"/>
  <c r="S28" i="4"/>
  <c r="K17" i="4"/>
  <c r="U17" i="4"/>
  <c r="J21" i="4"/>
  <c r="K21" i="4" s="1"/>
  <c r="T21" i="4"/>
  <c r="U21" i="4" s="1"/>
  <c r="L10" i="4"/>
  <c r="R10" i="4"/>
  <c r="S10" i="4" s="1"/>
  <c r="H17" i="4"/>
  <c r="F17" i="4" s="1"/>
  <c r="H39" i="4"/>
  <c r="F39" i="4" s="1"/>
  <c r="Q28" i="4"/>
  <c r="M28" i="4"/>
  <c r="M30" i="4"/>
  <c r="K10" i="4"/>
  <c r="K12" i="4"/>
  <c r="K18" i="4"/>
  <c r="K19" i="4"/>
  <c r="K32" i="4"/>
  <c r="K34" i="4"/>
  <c r="K37" i="4"/>
  <c r="K40" i="4"/>
  <c r="K41" i="4"/>
  <c r="M21" i="4"/>
  <c r="M23" i="4"/>
  <c r="M26" i="4"/>
  <c r="M29" i="4"/>
  <c r="M32" i="4"/>
  <c r="M34" i="4"/>
  <c r="M37" i="4"/>
  <c r="M40" i="4"/>
  <c r="Q21" i="4"/>
  <c r="Q23" i="4"/>
  <c r="Q26" i="4"/>
  <c r="Q29" i="4"/>
  <c r="Q32" i="4"/>
  <c r="Q34" i="4"/>
  <c r="Q37" i="4"/>
  <c r="Q40" i="4"/>
  <c r="S21" i="4"/>
  <c r="S23" i="4"/>
  <c r="S26" i="4"/>
  <c r="S29" i="4"/>
  <c r="S32" i="4"/>
  <c r="S34" i="4"/>
  <c r="S37" i="4"/>
  <c r="S40" i="4"/>
  <c r="U10" i="4"/>
  <c r="U12" i="4"/>
  <c r="U18" i="4"/>
  <c r="U32" i="4"/>
  <c r="U34" i="4"/>
  <c r="U37" i="4"/>
  <c r="U40" i="4"/>
  <c r="O35" i="4" l="1"/>
  <c r="O34" i="4"/>
  <c r="O39" i="4"/>
  <c r="O32" i="4"/>
  <c r="O37" i="4"/>
  <c r="O41" i="4"/>
  <c r="I40" i="4"/>
  <c r="O23" i="4"/>
  <c r="Q18" i="4"/>
  <c r="O36" i="4"/>
  <c r="I41" i="4"/>
  <c r="O21" i="4"/>
  <c r="O24" i="4"/>
  <c r="O30" i="4"/>
  <c r="O26" i="4"/>
  <c r="O25" i="4"/>
  <c r="O28" i="4"/>
  <c r="N10" i="4"/>
  <c r="O10" i="4" s="1"/>
  <c r="Q10" i="4"/>
  <c r="Q19" i="4"/>
  <c r="Q13" i="4"/>
  <c r="O13" i="4"/>
  <c r="Q12" i="4"/>
  <c r="Q17" i="4"/>
  <c r="Q16" i="4"/>
  <c r="Q14" i="4"/>
  <c r="M15" i="4"/>
  <c r="M13" i="4"/>
  <c r="M14" i="4"/>
  <c r="I37" i="4"/>
  <c r="K28" i="4"/>
  <c r="I32" i="4"/>
  <c r="I35" i="4"/>
  <c r="I36" i="4"/>
  <c r="U23" i="4"/>
  <c r="U24" i="4"/>
  <c r="U25" i="4"/>
  <c r="K27" i="4"/>
  <c r="K24" i="4"/>
  <c r="K25" i="4"/>
  <c r="S15" i="4"/>
  <c r="S13" i="4"/>
  <c r="S14" i="4"/>
  <c r="M10" i="4"/>
  <c r="M12" i="4"/>
  <c r="S12" i="4"/>
  <c r="I38" i="4"/>
  <c r="F32" i="4"/>
  <c r="G34" i="4" s="1"/>
  <c r="H21" i="4"/>
  <c r="I29" i="4" s="1"/>
  <c r="S18" i="4"/>
  <c r="H10" i="4"/>
  <c r="U29" i="4"/>
  <c r="U26" i="4"/>
  <c r="K30" i="4"/>
  <c r="K26" i="4"/>
  <c r="K29" i="4"/>
  <c r="K23" i="4"/>
  <c r="M18" i="4"/>
  <c r="S19" i="4"/>
  <c r="S16" i="4"/>
  <c r="U30" i="4"/>
  <c r="U27" i="4"/>
  <c r="U28" i="4"/>
  <c r="S17" i="4"/>
  <c r="M16" i="4"/>
  <c r="M19" i="4"/>
  <c r="I39" i="4"/>
  <c r="M17" i="4"/>
  <c r="O19" i="4" l="1"/>
  <c r="O16" i="4"/>
  <c r="O17" i="4"/>
  <c r="O18" i="4"/>
  <c r="O12" i="4"/>
  <c r="O15" i="4"/>
  <c r="O14" i="4"/>
  <c r="F21" i="4"/>
  <c r="G26" i="4" s="1"/>
  <c r="I26" i="4"/>
  <c r="G32" i="4"/>
  <c r="G35" i="4"/>
  <c r="G36" i="4"/>
  <c r="G37" i="4"/>
  <c r="I21" i="4"/>
  <c r="I30" i="4"/>
  <c r="I27" i="4"/>
  <c r="I23" i="4"/>
  <c r="G30" i="4"/>
  <c r="I28" i="4"/>
  <c r="I24" i="4"/>
  <c r="I25" i="4"/>
  <c r="I15" i="4"/>
  <c r="I14" i="4"/>
  <c r="I13" i="4"/>
  <c r="F10" i="4"/>
  <c r="I12" i="4"/>
  <c r="I16" i="4"/>
  <c r="I18" i="4"/>
  <c r="G38" i="4"/>
  <c r="G39" i="4"/>
  <c r="G40" i="4"/>
  <c r="G41" i="4"/>
  <c r="I10" i="4"/>
  <c r="I19" i="4"/>
  <c r="I17" i="4"/>
  <c r="G29" i="4"/>
  <c r="G28" i="4" l="1"/>
  <c r="G21" i="4"/>
  <c r="G23" i="4"/>
  <c r="G27" i="4"/>
  <c r="G15" i="4"/>
  <c r="G14" i="4"/>
  <c r="G13" i="4"/>
  <c r="G25" i="4"/>
  <c r="G24" i="4"/>
  <c r="G10" i="4"/>
  <c r="G16" i="4"/>
  <c r="G19" i="4"/>
  <c r="G17" i="4"/>
  <c r="G12" i="4"/>
  <c r="G18" i="4"/>
</calcChain>
</file>

<file path=xl/sharedStrings.xml><?xml version="1.0" encoding="utf-8"?>
<sst xmlns="http://schemas.openxmlformats.org/spreadsheetml/2006/main" count="82" uniqueCount="38">
  <si>
    <t>andere ehemalige Bewerber des letzten Berichtsjahres</t>
  </si>
  <si>
    <t>darunter:</t>
  </si>
  <si>
    <t xml:space="preserve">darunter: </t>
  </si>
  <si>
    <t>Deutschland</t>
  </si>
  <si>
    <t>Westdeutschland</t>
  </si>
  <si>
    <t>Ostdeutschland</t>
  </si>
  <si>
    <t>bis zum 30.09. eingemündete Bewerber des letzten Berichtsjahres</t>
  </si>
  <si>
    <t>Bewerber mit Alternative zum 30.09. des letzten Berichtsjahres</t>
  </si>
  <si>
    <t>unversorgte Bewerber am 30.09. des letzten Berichtsjahres</t>
  </si>
  <si>
    <t>►</t>
  </si>
  <si>
    <t>●</t>
  </si>
  <si>
    <t>Insgesamt</t>
  </si>
  <si>
    <t>andere ehemalige Bewerber, darunter:</t>
  </si>
  <si>
    <t>ohne Angabe eines Verbleibs</t>
  </si>
  <si>
    <t>mit alternativer Verbleibsmöglichkeit</t>
  </si>
  <si>
    <t>ohne alternative Verbleibsmöglichkeit</t>
  </si>
  <si>
    <t>eingemündete Bewerber</t>
  </si>
  <si>
    <t>noch weiter suchende Bewerber, darunter</t>
  </si>
  <si>
    <t>Sp.1</t>
  </si>
  <si>
    <t>Sp.2</t>
  </si>
  <si>
    <t>Sp.3</t>
  </si>
  <si>
    <t>Sp.4</t>
  </si>
  <si>
    <t>Sp.5</t>
  </si>
  <si>
    <t>Sp.6</t>
  </si>
  <si>
    <t>Sp.7</t>
  </si>
  <si>
    <t>Berufsausbildung ungefördert</t>
  </si>
  <si>
    <t>Berufsausbildung gefördert</t>
  </si>
  <si>
    <t>Sp.8</t>
  </si>
  <si>
    <t>(Sp.2 + Sp.8)</t>
  </si>
  <si>
    <t>Noch suchende Bewerber zum Ende des letzten Berichtsjahres</t>
  </si>
  <si>
    <t>Bereits Bewerber im Berichtsjahr 2013/2014</t>
  </si>
  <si>
    <t>Kein Bewerber im letzten Berichtsjahr 2013/2014</t>
  </si>
  <si>
    <t xml:space="preserve">darunter Status im Januar 2015:  </t>
  </si>
  <si>
    <t>(Sp.3+Sp.5+Sp.5)</t>
  </si>
  <si>
    <t>(Sp.6+Sp.7)</t>
  </si>
  <si>
    <t>Quelle: Bundesagentur für Arbeit, Ausbildungsmarktstatistik, Nachvermittlung bis Ende Januar 2015; Berechnungen des Bundesinstituts für Berufsbildung</t>
  </si>
  <si>
    <t>Am 01.10.2014 weiterhin suchende oder ab dem 01.10.2014 erneut oder neu suchende Bewerber</t>
  </si>
  <si>
    <t>Tabelle A1.1-5: Herkunft und Verbleib der  Ausbildungsstellenbewerber, für die nach dem 30. September zeitweise oder dauerhaft ein Vermittlungsauftrag für den Beginn einer Berufsausbildung bis Ende 2014 bestand, im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</si>
</sst>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7030A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164" fontId="14" fillId="2" borderId="2" xfId="0" applyNumberFormat="1" applyFont="1" applyFill="1" applyBorder="1" applyAlignment="1">
      <alignment horizontal="right" vertical="center" wrapText="1"/>
    </xf>
    <xf numFmtId="164" fontId="14" fillId="2" borderId="3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right" vertical="center" wrapText="1"/>
    </xf>
    <xf numFmtId="3" fontId="14" fillId="2" borderId="6" xfId="0" applyNumberFormat="1" applyFont="1" applyFill="1" applyBorder="1" applyAlignment="1">
      <alignment horizontal="right" vertical="center"/>
    </xf>
    <xf numFmtId="164" fontId="14" fillId="2" borderId="8" xfId="0" applyNumberFormat="1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right" vertical="center"/>
    </xf>
    <xf numFmtId="164" fontId="14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3" fontId="0" fillId="2" borderId="9" xfId="0" applyNumberFormat="1" applyFont="1" applyFill="1" applyBorder="1" applyAlignment="1">
      <alignment horizontal="left" vertical="center" wrapText="1"/>
    </xf>
    <xf numFmtId="3" fontId="0" fillId="2" borderId="10" xfId="0" applyNumberFormat="1" applyFont="1" applyFill="1" applyBorder="1" applyAlignment="1">
      <alignment horizontal="left" vertical="center" wrapText="1"/>
    </xf>
    <xf numFmtId="3" fontId="0" fillId="2" borderId="11" xfId="0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3"/>
  <sheetViews>
    <sheetView tabSelected="1" zoomScale="80" zoomScaleNormal="80" workbookViewId="0">
      <pane ySplit="8" topLeftCell="A9" activePane="bottomLeft" state="frozen"/>
      <selection pane="bottomLeft" activeCell="X6" sqref="X6"/>
    </sheetView>
  </sheetViews>
  <sheetFormatPr baseColWidth="10" defaultColWidth="11.44140625" defaultRowHeight="12" x14ac:dyDescent="0.3"/>
  <cols>
    <col min="1" max="1" width="1.5546875" style="16" customWidth="1"/>
    <col min="2" max="2" width="2.88671875" style="16" customWidth="1"/>
    <col min="3" max="3" width="2.44140625" style="16" customWidth="1"/>
    <col min="4" max="4" width="4" style="16" customWidth="1"/>
    <col min="5" max="5" width="38.44140625" style="17" customWidth="1"/>
    <col min="6" max="6" width="12.109375" style="17" customWidth="1"/>
    <col min="7" max="7" width="9.33203125" style="17" customWidth="1"/>
    <col min="8" max="8" width="10.33203125" style="27" customWidth="1"/>
    <col min="9" max="9" width="7.88671875" style="27" customWidth="1"/>
    <col min="10" max="10" width="8.88671875" style="27" customWidth="1"/>
    <col min="11" max="12" width="8.109375" style="27" customWidth="1"/>
    <col min="13" max="13" width="8.44140625" style="27" customWidth="1"/>
    <col min="14" max="14" width="9.109375" style="27" customWidth="1"/>
    <col min="15" max="15" width="8.6640625" style="27" customWidth="1"/>
    <col min="16" max="16" width="9.109375" style="27" customWidth="1"/>
    <col min="17" max="17" width="7.5546875" style="27" customWidth="1"/>
    <col min="18" max="18" width="9.109375" style="27" customWidth="1"/>
    <col min="19" max="19" width="7.88671875" style="27" customWidth="1"/>
    <col min="20" max="20" width="9.44140625" style="27" customWidth="1"/>
    <col min="21" max="21" width="7.88671875" style="27" customWidth="1"/>
    <col min="22" max="22" width="1.6640625" style="16" customWidth="1"/>
    <col min="23" max="16384" width="11.44140625" style="2"/>
  </cols>
  <sheetData>
    <row r="1" spans="1:24" ht="37.5" customHeight="1" x14ac:dyDescent="0.3">
      <c r="B1" s="114" t="s">
        <v>37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4" ht="23.25" customHeight="1" x14ac:dyDescent="0.3">
      <c r="B2" s="131"/>
      <c r="C2" s="131"/>
      <c r="D2" s="131"/>
      <c r="E2" s="132"/>
      <c r="F2" s="155" t="s">
        <v>11</v>
      </c>
      <c r="G2" s="123"/>
      <c r="H2" s="124" t="s">
        <v>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4" ht="23.25" customHeight="1" x14ac:dyDescent="0.3">
      <c r="B3" s="133"/>
      <c r="C3" s="133"/>
      <c r="D3" s="133"/>
      <c r="E3" s="134"/>
      <c r="F3" s="137"/>
      <c r="G3" s="156"/>
      <c r="H3" s="120" t="s">
        <v>30</v>
      </c>
      <c r="I3" s="121"/>
      <c r="J3" s="122"/>
      <c r="K3" s="122"/>
      <c r="L3" s="122"/>
      <c r="M3" s="122"/>
      <c r="N3" s="122"/>
      <c r="O3" s="122"/>
      <c r="P3" s="122"/>
      <c r="Q3" s="122"/>
      <c r="R3" s="122"/>
      <c r="S3" s="123"/>
      <c r="T3" s="28"/>
      <c r="U3" s="29"/>
    </row>
    <row r="4" spans="1:24" ht="21.75" customHeight="1" x14ac:dyDescent="0.3">
      <c r="B4" s="133"/>
      <c r="C4" s="133"/>
      <c r="D4" s="133"/>
      <c r="E4" s="134"/>
      <c r="F4" s="137"/>
      <c r="G4" s="156"/>
      <c r="H4" s="163" t="s">
        <v>11</v>
      </c>
      <c r="I4" s="164"/>
      <c r="J4" s="115" t="s">
        <v>2</v>
      </c>
      <c r="K4" s="116"/>
      <c r="L4" s="116"/>
      <c r="M4" s="116"/>
      <c r="N4" s="116"/>
      <c r="O4" s="116"/>
      <c r="P4" s="116"/>
      <c r="Q4" s="116"/>
      <c r="R4" s="116"/>
      <c r="S4" s="117"/>
      <c r="T4" s="137" t="s">
        <v>31</v>
      </c>
      <c r="U4" s="138"/>
    </row>
    <row r="5" spans="1:24" ht="21.75" customHeight="1" x14ac:dyDescent="0.3">
      <c r="B5" s="133"/>
      <c r="C5" s="133"/>
      <c r="D5" s="133"/>
      <c r="E5" s="134"/>
      <c r="F5" s="137"/>
      <c r="G5" s="156"/>
      <c r="H5" s="165"/>
      <c r="I5" s="166"/>
      <c r="J5" s="140" t="s">
        <v>6</v>
      </c>
      <c r="K5" s="131"/>
      <c r="L5" s="140" t="s">
        <v>0</v>
      </c>
      <c r="M5" s="132"/>
      <c r="N5" s="140" t="s">
        <v>29</v>
      </c>
      <c r="O5" s="141"/>
      <c r="P5" s="115" t="s">
        <v>1</v>
      </c>
      <c r="Q5" s="125"/>
      <c r="R5" s="125"/>
      <c r="S5" s="160"/>
      <c r="T5" s="137"/>
      <c r="U5" s="138"/>
    </row>
    <row r="6" spans="1:24" s="1" customFormat="1" ht="75.75" customHeight="1" x14ac:dyDescent="0.3">
      <c r="A6" s="17"/>
      <c r="B6" s="133"/>
      <c r="C6" s="133"/>
      <c r="D6" s="133"/>
      <c r="E6" s="134"/>
      <c r="F6" s="137"/>
      <c r="G6" s="156"/>
      <c r="H6" s="167"/>
      <c r="I6" s="168"/>
      <c r="J6" s="169"/>
      <c r="K6" s="135"/>
      <c r="L6" s="169"/>
      <c r="M6" s="136"/>
      <c r="N6" s="170"/>
      <c r="O6" s="171"/>
      <c r="P6" s="146" t="s">
        <v>7</v>
      </c>
      <c r="Q6" s="138"/>
      <c r="R6" s="147" t="s">
        <v>8</v>
      </c>
      <c r="S6" s="148"/>
      <c r="T6" s="139"/>
      <c r="U6" s="138"/>
      <c r="V6" s="17"/>
    </row>
    <row r="7" spans="1:24" s="1" customFormat="1" ht="14.25" customHeight="1" x14ac:dyDescent="0.3">
      <c r="A7" s="17"/>
      <c r="B7" s="133"/>
      <c r="C7" s="133"/>
      <c r="D7" s="133"/>
      <c r="E7" s="134"/>
      <c r="F7" s="153" t="s">
        <v>18</v>
      </c>
      <c r="G7" s="154"/>
      <c r="H7" s="142" t="s">
        <v>19</v>
      </c>
      <c r="I7" s="144"/>
      <c r="J7" s="140" t="s">
        <v>20</v>
      </c>
      <c r="K7" s="141"/>
      <c r="L7" s="140" t="s">
        <v>21</v>
      </c>
      <c r="M7" s="141"/>
      <c r="N7" s="140" t="s">
        <v>22</v>
      </c>
      <c r="O7" s="161"/>
      <c r="P7" s="142" t="s">
        <v>23</v>
      </c>
      <c r="Q7" s="141"/>
      <c r="R7" s="140" t="s">
        <v>24</v>
      </c>
      <c r="S7" s="143"/>
      <c r="T7" s="140" t="s">
        <v>27</v>
      </c>
      <c r="U7" s="144"/>
      <c r="V7" s="17"/>
    </row>
    <row r="8" spans="1:24" s="1" customFormat="1" ht="20.25" customHeight="1" x14ac:dyDescent="0.3">
      <c r="A8" s="17"/>
      <c r="B8" s="135"/>
      <c r="C8" s="135"/>
      <c r="D8" s="135"/>
      <c r="E8" s="136"/>
      <c r="F8" s="126" t="s">
        <v>28</v>
      </c>
      <c r="G8" s="127"/>
      <c r="H8" s="128" t="s">
        <v>33</v>
      </c>
      <c r="I8" s="129"/>
      <c r="J8" s="126"/>
      <c r="K8" s="127"/>
      <c r="L8" s="126"/>
      <c r="M8" s="127"/>
      <c r="N8" s="126" t="s">
        <v>34</v>
      </c>
      <c r="O8" s="162"/>
      <c r="P8" s="129"/>
      <c r="Q8" s="127"/>
      <c r="R8" s="126"/>
      <c r="S8" s="127"/>
      <c r="T8" s="126"/>
      <c r="U8" s="129"/>
      <c r="V8" s="17"/>
    </row>
    <row r="9" spans="1:24" s="11" customFormat="1" ht="21.75" customHeight="1" x14ac:dyDescent="0.25">
      <c r="A9" s="18"/>
      <c r="B9" s="118" t="s">
        <v>3</v>
      </c>
      <c r="C9" s="118"/>
      <c r="D9" s="118"/>
      <c r="E9" s="118"/>
      <c r="F9" s="30"/>
      <c r="G9" s="31"/>
      <c r="H9" s="32"/>
      <c r="I9" s="33"/>
      <c r="J9" s="34"/>
      <c r="K9" s="35"/>
      <c r="L9" s="34"/>
      <c r="M9" s="36"/>
      <c r="N9" s="35"/>
      <c r="O9" s="36"/>
      <c r="P9" s="37"/>
      <c r="Q9" s="35"/>
      <c r="R9" s="34"/>
      <c r="S9" s="36"/>
      <c r="T9" s="38"/>
      <c r="U9" s="39"/>
      <c r="V9" s="18"/>
    </row>
    <row r="10" spans="1:24" s="13" customFormat="1" ht="45" customHeight="1" x14ac:dyDescent="0.25">
      <c r="A10" s="19"/>
      <c r="B10" s="40"/>
      <c r="C10" s="119" t="s">
        <v>36</v>
      </c>
      <c r="D10" s="119"/>
      <c r="E10" s="119"/>
      <c r="F10" s="41">
        <f>H10+T10</f>
        <v>70815</v>
      </c>
      <c r="G10" s="42">
        <f>F10/F$10</f>
        <v>1</v>
      </c>
      <c r="H10" s="43">
        <f>SUM(J10,L10,P10,R10)</f>
        <v>50317</v>
      </c>
      <c r="I10" s="44">
        <f>H10/H$10</f>
        <v>1</v>
      </c>
      <c r="J10" s="41">
        <f>J12+J15+J17</f>
        <v>7096</v>
      </c>
      <c r="K10" s="44">
        <f>J10/J$10</f>
        <v>1</v>
      </c>
      <c r="L10" s="41">
        <f>L12+L15+L17</f>
        <v>7719</v>
      </c>
      <c r="M10" s="42">
        <f>L10/L$10</f>
        <v>1</v>
      </c>
      <c r="N10" s="43">
        <f>P10+R10</f>
        <v>35502</v>
      </c>
      <c r="O10" s="42">
        <f>N10/N$10</f>
        <v>1</v>
      </c>
      <c r="P10" s="43">
        <f>P12+P15+P17</f>
        <v>14750</v>
      </c>
      <c r="Q10" s="44">
        <f>P10/P$10</f>
        <v>1</v>
      </c>
      <c r="R10" s="41">
        <f>R12+R15+R17</f>
        <v>20752</v>
      </c>
      <c r="S10" s="42">
        <f>R10/R$10</f>
        <v>1</v>
      </c>
      <c r="T10" s="41">
        <f>T12+T15+T17</f>
        <v>20498</v>
      </c>
      <c r="U10" s="44">
        <f>T10/T$10</f>
        <v>1</v>
      </c>
      <c r="V10" s="20"/>
      <c r="W10" s="12"/>
    </row>
    <row r="11" spans="1:24" s="14" customFormat="1" ht="15" customHeight="1" x14ac:dyDescent="0.25">
      <c r="A11" s="21"/>
      <c r="B11" s="45"/>
      <c r="C11" s="130" t="s">
        <v>32</v>
      </c>
      <c r="D11" s="130"/>
      <c r="E11" s="130"/>
      <c r="F11" s="41"/>
      <c r="G11" s="42"/>
      <c r="H11" s="43"/>
      <c r="I11" s="44"/>
      <c r="J11" s="46"/>
      <c r="K11" s="47"/>
      <c r="L11" s="46"/>
      <c r="M11" s="48"/>
      <c r="N11" s="49"/>
      <c r="O11" s="48"/>
      <c r="P11" s="49"/>
      <c r="Q11" s="47"/>
      <c r="R11" s="46"/>
      <c r="S11" s="48"/>
      <c r="T11" s="41"/>
      <c r="U11" s="44"/>
      <c r="V11" s="21"/>
    </row>
    <row r="12" spans="1:24" s="13" customFormat="1" ht="17.25" customHeight="1" x14ac:dyDescent="0.3">
      <c r="A12" s="19"/>
      <c r="B12" s="40"/>
      <c r="C12" s="50" t="s">
        <v>9</v>
      </c>
      <c r="D12" s="119" t="s">
        <v>16</v>
      </c>
      <c r="E12" s="119"/>
      <c r="F12" s="41">
        <f t="shared" ref="F12:F19" si="0">H12+T12</f>
        <v>6611</v>
      </c>
      <c r="G12" s="42">
        <f t="shared" ref="G12:U19" si="1">F12/F$10</f>
        <v>9.3355927416507806E-2</v>
      </c>
      <c r="H12" s="43">
        <f t="shared" ref="H12:H19" si="2">SUM(J12,L12,P12,R12)</f>
        <v>4350</v>
      </c>
      <c r="I12" s="44">
        <f t="shared" si="1"/>
        <v>8.645189498579009E-2</v>
      </c>
      <c r="J12" s="41">
        <f>J13+J14</f>
        <v>1041</v>
      </c>
      <c r="K12" s="44">
        <f t="shared" si="1"/>
        <v>0.14670236753100338</v>
      </c>
      <c r="L12" s="41">
        <f>L13+L14</f>
        <v>645</v>
      </c>
      <c r="M12" s="42">
        <f t="shared" ref="M12" si="3">L12/L$10</f>
        <v>8.3560046638165561E-2</v>
      </c>
      <c r="N12" s="43">
        <f t="shared" ref="N12:N41" si="4">P12+R12</f>
        <v>2664</v>
      </c>
      <c r="O12" s="42">
        <f t="shared" ref="O12:Q12" si="5">N12/N$10</f>
        <v>7.5038026026702717E-2</v>
      </c>
      <c r="P12" s="43">
        <f>P13+P14</f>
        <v>1006</v>
      </c>
      <c r="Q12" s="44">
        <f t="shared" si="5"/>
        <v>6.8203389830508471E-2</v>
      </c>
      <c r="R12" s="41">
        <f>R13+R14</f>
        <v>1658</v>
      </c>
      <c r="S12" s="42">
        <f t="shared" ref="S12" si="6">R12/R$10</f>
        <v>7.9895913646877412E-2</v>
      </c>
      <c r="T12" s="41">
        <f>T13+T14</f>
        <v>2261</v>
      </c>
      <c r="U12" s="44">
        <f t="shared" ref="U12" si="7">T12/T$10</f>
        <v>0.11030344423846229</v>
      </c>
      <c r="V12" s="20"/>
      <c r="W12" s="12"/>
    </row>
    <row r="13" spans="1:24" s="14" customFormat="1" ht="13.5" customHeight="1" x14ac:dyDescent="0.3">
      <c r="A13" s="21"/>
      <c r="B13" s="45"/>
      <c r="C13" s="51"/>
      <c r="D13" s="52" t="s">
        <v>10</v>
      </c>
      <c r="E13" s="45" t="s">
        <v>25</v>
      </c>
      <c r="F13" s="46">
        <f t="shared" si="0"/>
        <v>5255</v>
      </c>
      <c r="G13" s="48">
        <f t="shared" si="1"/>
        <v>7.420744192614559E-2</v>
      </c>
      <c r="H13" s="49">
        <f t="shared" si="2"/>
        <v>3694</v>
      </c>
      <c r="I13" s="47">
        <f t="shared" si="1"/>
        <v>7.3414551741956005E-2</v>
      </c>
      <c r="J13" s="46">
        <v>790</v>
      </c>
      <c r="K13" s="47">
        <f t="shared" si="1"/>
        <v>0.11133032694475761</v>
      </c>
      <c r="L13" s="46">
        <v>486</v>
      </c>
      <c r="M13" s="48">
        <f t="shared" si="1"/>
        <v>6.2961523513408474E-2</v>
      </c>
      <c r="N13" s="49">
        <f t="shared" si="4"/>
        <v>2418</v>
      </c>
      <c r="O13" s="48">
        <f t="shared" si="1"/>
        <v>6.8108838938651342E-2</v>
      </c>
      <c r="P13" s="49">
        <v>931</v>
      </c>
      <c r="Q13" s="47">
        <f t="shared" si="1"/>
        <v>6.3118644067796617E-2</v>
      </c>
      <c r="R13" s="46">
        <v>1487</v>
      </c>
      <c r="S13" s="47">
        <f t="shared" si="1"/>
        <v>7.1655744024672327E-2</v>
      </c>
      <c r="T13" s="46">
        <v>1561</v>
      </c>
      <c r="U13" s="47">
        <f t="shared" si="1"/>
        <v>7.6153771099619474E-2</v>
      </c>
      <c r="V13" s="22"/>
      <c r="W13" s="15"/>
    </row>
    <row r="14" spans="1:24" s="14" customFormat="1" ht="14.25" customHeight="1" x14ac:dyDescent="0.3">
      <c r="A14" s="21"/>
      <c r="B14" s="45"/>
      <c r="C14" s="51"/>
      <c r="D14" s="52" t="s">
        <v>10</v>
      </c>
      <c r="E14" s="45" t="s">
        <v>26</v>
      </c>
      <c r="F14" s="46">
        <f t="shared" si="0"/>
        <v>1356</v>
      </c>
      <c r="G14" s="48">
        <f t="shared" si="1"/>
        <v>1.9148485490362212E-2</v>
      </c>
      <c r="H14" s="49">
        <f t="shared" si="2"/>
        <v>656</v>
      </c>
      <c r="I14" s="47">
        <f t="shared" si="1"/>
        <v>1.3037343243834092E-2</v>
      </c>
      <c r="J14" s="46">
        <v>251</v>
      </c>
      <c r="K14" s="47">
        <f t="shared" si="1"/>
        <v>3.5372040586245775E-2</v>
      </c>
      <c r="L14" s="46">
        <v>159</v>
      </c>
      <c r="M14" s="48">
        <f t="shared" si="1"/>
        <v>2.0598523124757094E-2</v>
      </c>
      <c r="N14" s="49">
        <f t="shared" si="4"/>
        <v>246</v>
      </c>
      <c r="O14" s="48">
        <f t="shared" si="1"/>
        <v>6.9291870880513777E-3</v>
      </c>
      <c r="P14" s="49">
        <v>75</v>
      </c>
      <c r="Q14" s="47">
        <f t="shared" si="1"/>
        <v>5.084745762711864E-3</v>
      </c>
      <c r="R14" s="46">
        <v>171</v>
      </c>
      <c r="S14" s="47">
        <f t="shared" si="1"/>
        <v>8.2401696222050881E-3</v>
      </c>
      <c r="T14" s="46">
        <v>700</v>
      </c>
      <c r="U14" s="47">
        <f t="shared" si="1"/>
        <v>3.4149673138842811E-2</v>
      </c>
      <c r="V14" s="22"/>
      <c r="W14" s="15"/>
    </row>
    <row r="15" spans="1:24" s="13" customFormat="1" ht="18" customHeight="1" x14ac:dyDescent="0.3">
      <c r="A15" s="19"/>
      <c r="B15" s="40"/>
      <c r="C15" s="50" t="s">
        <v>9</v>
      </c>
      <c r="D15" s="119" t="s">
        <v>12</v>
      </c>
      <c r="E15" s="159"/>
      <c r="F15" s="41">
        <f t="shared" si="0"/>
        <v>11245</v>
      </c>
      <c r="G15" s="42">
        <f t="shared" si="1"/>
        <v>0.15879404081056273</v>
      </c>
      <c r="H15" s="43">
        <f t="shared" si="2"/>
        <v>8569</v>
      </c>
      <c r="I15" s="44">
        <f t="shared" si="1"/>
        <v>0.17030029612258282</v>
      </c>
      <c r="J15" s="41">
        <v>767</v>
      </c>
      <c r="K15" s="44">
        <f t="shared" si="1"/>
        <v>0.1080890642615558</v>
      </c>
      <c r="L15" s="41">
        <v>1095</v>
      </c>
      <c r="M15" s="42">
        <f t="shared" ref="M15:M16" si="8">L15/L$10</f>
        <v>0.14185775359502525</v>
      </c>
      <c r="N15" s="43">
        <f t="shared" si="4"/>
        <v>6707</v>
      </c>
      <c r="O15" s="42">
        <f t="shared" ref="O15:Q16" si="9">N15/N$10</f>
        <v>0.18891893414455524</v>
      </c>
      <c r="P15" s="43">
        <v>1895</v>
      </c>
      <c r="Q15" s="44">
        <f t="shared" si="9"/>
        <v>0.12847457627118644</v>
      </c>
      <c r="R15" s="41">
        <v>4812</v>
      </c>
      <c r="S15" s="42">
        <f t="shared" ref="S15:S16" si="10">R15/R$10</f>
        <v>0.23188126445643795</v>
      </c>
      <c r="T15" s="41">
        <v>2676</v>
      </c>
      <c r="U15" s="44">
        <f t="shared" ref="U15:U16" si="11">T15/T$10</f>
        <v>0.13054932188506196</v>
      </c>
      <c r="V15" s="20"/>
      <c r="W15" s="12"/>
    </row>
    <row r="16" spans="1:24" s="14" customFormat="1" ht="12.75" customHeight="1" x14ac:dyDescent="0.3">
      <c r="A16" s="21"/>
      <c r="B16" s="45"/>
      <c r="C16" s="45"/>
      <c r="D16" s="52" t="s">
        <v>10</v>
      </c>
      <c r="E16" s="45" t="s">
        <v>13</v>
      </c>
      <c r="F16" s="46">
        <f t="shared" si="0"/>
        <v>6579</v>
      </c>
      <c r="G16" s="48">
        <f t="shared" si="1"/>
        <v>9.290404575301843E-2</v>
      </c>
      <c r="H16" s="49">
        <f t="shared" si="2"/>
        <v>5125</v>
      </c>
      <c r="I16" s="47">
        <f t="shared" si="1"/>
        <v>0.10185424409245385</v>
      </c>
      <c r="J16" s="46">
        <v>326</v>
      </c>
      <c r="K16" s="47">
        <f t="shared" si="1"/>
        <v>4.5941375422773392E-2</v>
      </c>
      <c r="L16" s="46">
        <v>646</v>
      </c>
      <c r="M16" s="48">
        <f t="shared" si="8"/>
        <v>8.3689597098069696E-2</v>
      </c>
      <c r="N16" s="49">
        <f t="shared" si="4"/>
        <v>4153</v>
      </c>
      <c r="O16" s="48">
        <f t="shared" si="9"/>
        <v>0.1169793251084446</v>
      </c>
      <c r="P16" s="49">
        <v>542</v>
      </c>
      <c r="Q16" s="47">
        <f t="shared" si="9"/>
        <v>3.6745762711864409E-2</v>
      </c>
      <c r="R16" s="46">
        <v>3611</v>
      </c>
      <c r="S16" s="48">
        <f t="shared" si="10"/>
        <v>0.17400732459521973</v>
      </c>
      <c r="T16" s="46">
        <v>1454</v>
      </c>
      <c r="U16" s="47">
        <f t="shared" si="11"/>
        <v>7.0933749634110643E-2</v>
      </c>
      <c r="V16" s="22"/>
      <c r="W16" s="15"/>
      <c r="X16" s="15"/>
    </row>
    <row r="17" spans="1:24" s="13" customFormat="1" ht="17.25" customHeight="1" x14ac:dyDescent="0.3">
      <c r="A17" s="19"/>
      <c r="B17" s="40"/>
      <c r="C17" s="40" t="s">
        <v>9</v>
      </c>
      <c r="D17" s="119" t="s">
        <v>17</v>
      </c>
      <c r="E17" s="119"/>
      <c r="F17" s="41">
        <f t="shared" si="0"/>
        <v>52959</v>
      </c>
      <c r="G17" s="42">
        <f t="shared" si="1"/>
        <v>0.74785003177292941</v>
      </c>
      <c r="H17" s="43">
        <f t="shared" si="2"/>
        <v>37398</v>
      </c>
      <c r="I17" s="44">
        <f t="shared" si="1"/>
        <v>0.74324780889162712</v>
      </c>
      <c r="J17" s="41">
        <f>J18+J19</f>
        <v>5288</v>
      </c>
      <c r="K17" s="44">
        <f t="shared" si="1"/>
        <v>0.74520856820744086</v>
      </c>
      <c r="L17" s="41">
        <f>L18+L19</f>
        <v>5979</v>
      </c>
      <c r="M17" s="42">
        <f t="shared" ref="M17:M18" si="12">L17/L$10</f>
        <v>0.7745821997668092</v>
      </c>
      <c r="N17" s="43">
        <f t="shared" si="4"/>
        <v>26131</v>
      </c>
      <c r="O17" s="42">
        <f t="shared" ref="O17:Q18" si="13">N17/N$10</f>
        <v>0.73604303982874209</v>
      </c>
      <c r="P17" s="43">
        <f>P18+P19</f>
        <v>11849</v>
      </c>
      <c r="Q17" s="44">
        <f t="shared" si="13"/>
        <v>0.80332203389830503</v>
      </c>
      <c r="R17" s="41">
        <f>R18+R19</f>
        <v>14282</v>
      </c>
      <c r="S17" s="42">
        <f t="shared" ref="S17:S18" si="14">R17/R$10</f>
        <v>0.68822282189668471</v>
      </c>
      <c r="T17" s="41">
        <f>T18+T19</f>
        <v>15561</v>
      </c>
      <c r="U17" s="44">
        <f t="shared" ref="U17:U18" si="15">T17/T$10</f>
        <v>0.75914723387647576</v>
      </c>
      <c r="V17" s="19"/>
      <c r="W17" s="12"/>
      <c r="X17" s="12"/>
    </row>
    <row r="18" spans="1:24" s="14" customFormat="1" ht="11.25" customHeight="1" x14ac:dyDescent="0.3">
      <c r="A18" s="21"/>
      <c r="B18" s="45"/>
      <c r="C18" s="45"/>
      <c r="D18" s="52" t="s">
        <v>10</v>
      </c>
      <c r="E18" s="45" t="s">
        <v>14</v>
      </c>
      <c r="F18" s="46">
        <f t="shared" si="0"/>
        <v>24286</v>
      </c>
      <c r="G18" s="48">
        <f t="shared" si="1"/>
        <v>0.34294993998446655</v>
      </c>
      <c r="H18" s="49">
        <f t="shared" si="2"/>
        <v>17949</v>
      </c>
      <c r="I18" s="47">
        <f t="shared" si="1"/>
        <v>0.3567184053103325</v>
      </c>
      <c r="J18" s="46">
        <v>3057</v>
      </c>
      <c r="K18" s="47">
        <f t="shared" si="1"/>
        <v>0.43080608793686587</v>
      </c>
      <c r="L18" s="46">
        <v>1977</v>
      </c>
      <c r="M18" s="48">
        <f t="shared" si="12"/>
        <v>0.25612125923047024</v>
      </c>
      <c r="N18" s="49">
        <f t="shared" si="4"/>
        <v>12915</v>
      </c>
      <c r="O18" s="48">
        <f t="shared" si="13"/>
        <v>0.36378232212269729</v>
      </c>
      <c r="P18" s="49">
        <v>10334</v>
      </c>
      <c r="Q18" s="47">
        <f t="shared" si="13"/>
        <v>0.70061016949152544</v>
      </c>
      <c r="R18" s="46">
        <v>2581</v>
      </c>
      <c r="S18" s="48">
        <f t="shared" si="14"/>
        <v>0.12437355435620663</v>
      </c>
      <c r="T18" s="46">
        <v>6337</v>
      </c>
      <c r="U18" s="47">
        <f t="shared" si="15"/>
        <v>0.30915211240120988</v>
      </c>
      <c r="V18" s="22"/>
      <c r="W18" s="15"/>
    </row>
    <row r="19" spans="1:24" s="14" customFormat="1" ht="14.25" customHeight="1" x14ac:dyDescent="0.3">
      <c r="A19" s="21"/>
      <c r="B19" s="53"/>
      <c r="C19" s="53"/>
      <c r="D19" s="54" t="s">
        <v>10</v>
      </c>
      <c r="E19" s="53" t="s">
        <v>15</v>
      </c>
      <c r="F19" s="55">
        <f t="shared" si="0"/>
        <v>28673</v>
      </c>
      <c r="G19" s="56">
        <f t="shared" si="1"/>
        <v>0.40490009178846292</v>
      </c>
      <c r="H19" s="57">
        <f t="shared" si="2"/>
        <v>19449</v>
      </c>
      <c r="I19" s="58">
        <f t="shared" si="1"/>
        <v>0.38652940358129462</v>
      </c>
      <c r="J19" s="55">
        <v>2231</v>
      </c>
      <c r="K19" s="58">
        <f t="shared" si="1"/>
        <v>0.31440248027057499</v>
      </c>
      <c r="L19" s="55">
        <v>4002</v>
      </c>
      <c r="M19" s="56">
        <f t="shared" ref="M19" si="16">L19/L$10</f>
        <v>0.51846094053633895</v>
      </c>
      <c r="N19" s="57">
        <f t="shared" si="4"/>
        <v>13216</v>
      </c>
      <c r="O19" s="56">
        <f t="shared" ref="O19:Q19" si="17">N19/N$10</f>
        <v>0.37226071770604474</v>
      </c>
      <c r="P19" s="57">
        <v>1515</v>
      </c>
      <c r="Q19" s="58">
        <f t="shared" si="17"/>
        <v>0.10271186440677967</v>
      </c>
      <c r="R19" s="55">
        <v>11701</v>
      </c>
      <c r="S19" s="56">
        <f t="shared" ref="S19" si="18">R19/R$10</f>
        <v>0.56384926754047804</v>
      </c>
      <c r="T19" s="55">
        <v>9224</v>
      </c>
      <c r="U19" s="58">
        <f t="shared" ref="U19" si="19">T19/T$10</f>
        <v>0.44999512147526588</v>
      </c>
      <c r="V19" s="22"/>
      <c r="W19" s="15"/>
    </row>
    <row r="20" spans="1:24" s="9" customFormat="1" ht="20.25" customHeight="1" x14ac:dyDescent="0.25">
      <c r="A20" s="23"/>
      <c r="B20" s="157" t="s">
        <v>4</v>
      </c>
      <c r="C20" s="157"/>
      <c r="D20" s="157"/>
      <c r="E20" s="157"/>
      <c r="F20" s="59"/>
      <c r="G20" s="60"/>
      <c r="H20" s="61"/>
      <c r="I20" s="62"/>
      <c r="J20" s="63"/>
      <c r="K20" s="64"/>
      <c r="L20" s="63"/>
      <c r="M20" s="65"/>
      <c r="N20" s="66"/>
      <c r="O20" s="65"/>
      <c r="P20" s="66"/>
      <c r="Q20" s="64"/>
      <c r="R20" s="63"/>
      <c r="S20" s="65"/>
      <c r="T20" s="59"/>
      <c r="U20" s="62"/>
      <c r="V20" s="23"/>
    </row>
    <row r="21" spans="1:24" s="3" customFormat="1" ht="43.5" customHeight="1" x14ac:dyDescent="0.25">
      <c r="A21" s="24"/>
      <c r="B21" s="67"/>
      <c r="C21" s="158" t="s">
        <v>36</v>
      </c>
      <c r="D21" s="158"/>
      <c r="E21" s="158"/>
      <c r="F21" s="68">
        <f>H21+T21</f>
        <v>59181</v>
      </c>
      <c r="G21" s="69">
        <f>F21/F$21</f>
        <v>1</v>
      </c>
      <c r="H21" s="70">
        <f>H23+H26+H28</f>
        <v>42246</v>
      </c>
      <c r="I21" s="71">
        <f>H21/H$21</f>
        <v>1</v>
      </c>
      <c r="J21" s="68">
        <f>J23+J26+J28</f>
        <v>5902</v>
      </c>
      <c r="K21" s="71">
        <f>J21/J$21</f>
        <v>1</v>
      </c>
      <c r="L21" s="68">
        <f>L23+L26+L28</f>
        <v>6054</v>
      </c>
      <c r="M21" s="69">
        <f>L21/L$21</f>
        <v>1</v>
      </c>
      <c r="N21" s="70">
        <f t="shared" si="4"/>
        <v>30290</v>
      </c>
      <c r="O21" s="69">
        <f>N21/N$21</f>
        <v>1</v>
      </c>
      <c r="P21" s="70">
        <f>P23+P26+P28</f>
        <v>13801</v>
      </c>
      <c r="Q21" s="71">
        <f>P21/P$21</f>
        <v>1</v>
      </c>
      <c r="R21" s="68">
        <f>R23+R26+R28</f>
        <v>16489</v>
      </c>
      <c r="S21" s="69">
        <f>R21/R$21</f>
        <v>1</v>
      </c>
      <c r="T21" s="68">
        <f>T23+T26+T28</f>
        <v>16935</v>
      </c>
      <c r="U21" s="71">
        <f>T21/T$21</f>
        <v>1</v>
      </c>
      <c r="V21" s="24"/>
      <c r="W21" s="4"/>
    </row>
    <row r="22" spans="1:24" s="9" customFormat="1" ht="18" customHeight="1" x14ac:dyDescent="0.25">
      <c r="A22" s="23"/>
      <c r="B22" s="72"/>
      <c r="C22" s="149" t="s">
        <v>32</v>
      </c>
      <c r="D22" s="149"/>
      <c r="E22" s="149"/>
      <c r="F22" s="68"/>
      <c r="G22" s="69"/>
      <c r="H22" s="70"/>
      <c r="I22" s="71"/>
      <c r="J22" s="73"/>
      <c r="K22" s="74"/>
      <c r="L22" s="73"/>
      <c r="M22" s="75"/>
      <c r="N22" s="76"/>
      <c r="O22" s="75"/>
      <c r="P22" s="76"/>
      <c r="Q22" s="74"/>
      <c r="R22" s="73"/>
      <c r="S22" s="75"/>
      <c r="T22" s="68"/>
      <c r="U22" s="71"/>
      <c r="V22" s="23"/>
    </row>
    <row r="23" spans="1:24" s="3" customFormat="1" ht="15" customHeight="1" x14ac:dyDescent="0.3">
      <c r="A23" s="24"/>
      <c r="B23" s="67"/>
      <c r="C23" s="77" t="s">
        <v>9</v>
      </c>
      <c r="D23" s="158" t="s">
        <v>16</v>
      </c>
      <c r="E23" s="158"/>
      <c r="F23" s="68">
        <f t="shared" ref="F23:F41" si="20">H23+T23</f>
        <v>5359</v>
      </c>
      <c r="G23" s="69">
        <f t="shared" ref="G23:K30" si="21">F23/F$21</f>
        <v>9.0552711174194417E-2</v>
      </c>
      <c r="H23" s="70">
        <f t="shared" ref="H23:H30" si="22">SUM(J23,L23,P23,R23)</f>
        <v>3504</v>
      </c>
      <c r="I23" s="71">
        <f t="shared" si="21"/>
        <v>8.2942763811958531E-2</v>
      </c>
      <c r="J23" s="68">
        <f>J24+J25</f>
        <v>829</v>
      </c>
      <c r="K23" s="71">
        <f t="shared" si="21"/>
        <v>0.14046086072517791</v>
      </c>
      <c r="L23" s="68">
        <f>L24+L25</f>
        <v>486</v>
      </c>
      <c r="M23" s="69">
        <f t="shared" ref="M23" si="23">L23/L$21</f>
        <v>8.0277502477700699E-2</v>
      </c>
      <c r="N23" s="70">
        <f t="shared" si="4"/>
        <v>2189</v>
      </c>
      <c r="O23" s="69">
        <f t="shared" ref="O23:Q23" si="24">N23/N$21</f>
        <v>7.2268075272367116E-2</v>
      </c>
      <c r="P23" s="70">
        <f>P24+P25</f>
        <v>946</v>
      </c>
      <c r="Q23" s="71">
        <f t="shared" si="24"/>
        <v>6.8545757553800449E-2</v>
      </c>
      <c r="R23" s="68">
        <f>R24+R25</f>
        <v>1243</v>
      </c>
      <c r="S23" s="69">
        <f t="shared" ref="S23" si="25">R23/R$21</f>
        <v>7.538358905937291E-2</v>
      </c>
      <c r="T23" s="68">
        <f>T24+T25</f>
        <v>1855</v>
      </c>
      <c r="U23" s="71">
        <f t="shared" ref="U23" si="26">T23/T$21</f>
        <v>0.10953646294656037</v>
      </c>
      <c r="V23" s="24"/>
      <c r="W23" s="4"/>
    </row>
    <row r="24" spans="1:24" s="9" customFormat="1" ht="12.75" customHeight="1" x14ac:dyDescent="0.3">
      <c r="A24" s="23"/>
      <c r="B24" s="72"/>
      <c r="C24" s="78"/>
      <c r="D24" s="79" t="s">
        <v>10</v>
      </c>
      <c r="E24" s="72" t="s">
        <v>25</v>
      </c>
      <c r="F24" s="73">
        <f t="shared" si="20"/>
        <v>4307</v>
      </c>
      <c r="G24" s="75">
        <f t="shared" si="21"/>
        <v>7.2776735776685086E-2</v>
      </c>
      <c r="H24" s="76">
        <f t="shared" si="22"/>
        <v>3017</v>
      </c>
      <c r="I24" s="74">
        <f t="shared" si="21"/>
        <v>7.1415045211380965E-2</v>
      </c>
      <c r="J24" s="73">
        <v>634</v>
      </c>
      <c r="K24" s="74">
        <f t="shared" si="21"/>
        <v>0.10742121314808539</v>
      </c>
      <c r="L24" s="73">
        <v>366</v>
      </c>
      <c r="M24" s="75">
        <f t="shared" ref="M24:M27" si="27">L24/L$21</f>
        <v>6.0455896927651138E-2</v>
      </c>
      <c r="N24" s="76">
        <f t="shared" si="4"/>
        <v>2017</v>
      </c>
      <c r="O24" s="75">
        <f t="shared" ref="O24:Q27" si="28">N24/N$21</f>
        <v>6.6589633542423241E-2</v>
      </c>
      <c r="P24" s="76">
        <v>877</v>
      </c>
      <c r="Q24" s="74">
        <f t="shared" si="28"/>
        <v>6.3546119846387944E-2</v>
      </c>
      <c r="R24" s="73">
        <v>1140</v>
      </c>
      <c r="S24" s="75">
        <f t="shared" ref="S24:S27" si="29">R24/R$21</f>
        <v>6.9137000424525447E-2</v>
      </c>
      <c r="T24" s="73">
        <v>1290</v>
      </c>
      <c r="U24" s="74">
        <f t="shared" ref="U24:U27" si="30">T24/T$21</f>
        <v>7.6173604960141722E-2</v>
      </c>
      <c r="V24" s="23"/>
      <c r="W24" s="10"/>
    </row>
    <row r="25" spans="1:24" s="9" customFormat="1" ht="12.75" customHeight="1" x14ac:dyDescent="0.3">
      <c r="A25" s="23"/>
      <c r="B25" s="72"/>
      <c r="C25" s="78"/>
      <c r="D25" s="79" t="s">
        <v>10</v>
      </c>
      <c r="E25" s="72" t="s">
        <v>26</v>
      </c>
      <c r="F25" s="73">
        <f t="shared" si="20"/>
        <v>1052</v>
      </c>
      <c r="G25" s="75">
        <f t="shared" si="21"/>
        <v>1.7775975397509337E-2</v>
      </c>
      <c r="H25" s="76">
        <f t="shared" si="22"/>
        <v>487</v>
      </c>
      <c r="I25" s="74">
        <f t="shared" si="21"/>
        <v>1.152771860057757E-2</v>
      </c>
      <c r="J25" s="73">
        <v>195</v>
      </c>
      <c r="K25" s="74">
        <f t="shared" si="21"/>
        <v>3.3039647577092511E-2</v>
      </c>
      <c r="L25" s="73">
        <v>120</v>
      </c>
      <c r="M25" s="75">
        <f t="shared" si="27"/>
        <v>1.9821605550049554E-2</v>
      </c>
      <c r="N25" s="76">
        <f t="shared" si="4"/>
        <v>172</v>
      </c>
      <c r="O25" s="75">
        <f t="shared" si="28"/>
        <v>5.6784417299438755E-3</v>
      </c>
      <c r="P25" s="76">
        <v>69</v>
      </c>
      <c r="Q25" s="74">
        <f t="shared" si="28"/>
        <v>4.9996377074125065E-3</v>
      </c>
      <c r="R25" s="73">
        <v>103</v>
      </c>
      <c r="S25" s="75">
        <f t="shared" si="29"/>
        <v>6.246588634847474E-3</v>
      </c>
      <c r="T25" s="73">
        <v>565</v>
      </c>
      <c r="U25" s="74">
        <f t="shared" si="30"/>
        <v>3.3362857986418658E-2</v>
      </c>
      <c r="V25" s="23"/>
      <c r="W25" s="10"/>
    </row>
    <row r="26" spans="1:24" s="3" customFormat="1" ht="18.75" customHeight="1" x14ac:dyDescent="0.3">
      <c r="A26" s="24"/>
      <c r="B26" s="67"/>
      <c r="C26" s="77" t="s">
        <v>9</v>
      </c>
      <c r="D26" s="158" t="s">
        <v>12</v>
      </c>
      <c r="E26" s="158"/>
      <c r="F26" s="68">
        <f t="shared" si="20"/>
        <v>9203</v>
      </c>
      <c r="G26" s="69">
        <f t="shared" si="21"/>
        <v>0.1555059900981734</v>
      </c>
      <c r="H26" s="70">
        <f t="shared" si="22"/>
        <v>7005</v>
      </c>
      <c r="I26" s="71">
        <f t="shared" si="21"/>
        <v>0.16581451498366709</v>
      </c>
      <c r="J26" s="68">
        <v>623</v>
      </c>
      <c r="K26" s="71">
        <f t="shared" si="21"/>
        <v>0.1055574381565571</v>
      </c>
      <c r="L26" s="68">
        <v>880</v>
      </c>
      <c r="M26" s="69">
        <f t="shared" si="27"/>
        <v>0.14535844070036338</v>
      </c>
      <c r="N26" s="70">
        <f t="shared" si="4"/>
        <v>5502</v>
      </c>
      <c r="O26" s="69">
        <f t="shared" si="28"/>
        <v>0.18164410696599537</v>
      </c>
      <c r="P26" s="70">
        <v>1773</v>
      </c>
      <c r="Q26" s="71">
        <f t="shared" si="28"/>
        <v>0.12846895152525178</v>
      </c>
      <c r="R26" s="68">
        <v>3729</v>
      </c>
      <c r="S26" s="69">
        <f t="shared" si="29"/>
        <v>0.22615076717811874</v>
      </c>
      <c r="T26" s="68">
        <v>2198</v>
      </c>
      <c r="U26" s="71">
        <f t="shared" si="30"/>
        <v>0.12979037496309417</v>
      </c>
      <c r="V26" s="24"/>
      <c r="W26" s="4"/>
    </row>
    <row r="27" spans="1:24" s="9" customFormat="1" ht="12.75" customHeight="1" x14ac:dyDescent="0.3">
      <c r="A27" s="23"/>
      <c r="B27" s="72"/>
      <c r="C27" s="72"/>
      <c r="D27" s="79" t="s">
        <v>10</v>
      </c>
      <c r="E27" s="72" t="s">
        <v>13</v>
      </c>
      <c r="F27" s="73">
        <f t="shared" si="20"/>
        <v>5228</v>
      </c>
      <c r="G27" s="75">
        <f t="shared" si="21"/>
        <v>8.8339162907014074E-2</v>
      </c>
      <c r="H27" s="76">
        <f t="shared" si="22"/>
        <v>4055</v>
      </c>
      <c r="I27" s="74">
        <f t="shared" si="21"/>
        <v>9.5985418737868672E-2</v>
      </c>
      <c r="J27" s="73">
        <v>248</v>
      </c>
      <c r="K27" s="74">
        <f t="shared" si="21"/>
        <v>4.2019654354456114E-2</v>
      </c>
      <c r="L27" s="73">
        <v>503</v>
      </c>
      <c r="M27" s="75">
        <f t="shared" si="27"/>
        <v>8.3085563263957718E-2</v>
      </c>
      <c r="N27" s="76">
        <f t="shared" si="4"/>
        <v>3304</v>
      </c>
      <c r="O27" s="75">
        <f t="shared" si="28"/>
        <v>0.10907890392868934</v>
      </c>
      <c r="P27" s="76">
        <v>500</v>
      </c>
      <c r="Q27" s="74">
        <f t="shared" si="28"/>
        <v>3.6229258749365986E-2</v>
      </c>
      <c r="R27" s="73">
        <v>2804</v>
      </c>
      <c r="S27" s="75">
        <f t="shared" si="29"/>
        <v>0.17005276244769241</v>
      </c>
      <c r="T27" s="73">
        <v>1173</v>
      </c>
      <c r="U27" s="74">
        <f t="shared" si="30"/>
        <v>6.926483613817537E-2</v>
      </c>
      <c r="V27" s="23"/>
      <c r="W27" s="10"/>
      <c r="X27" s="10"/>
    </row>
    <row r="28" spans="1:24" s="3" customFormat="1" ht="18.75" customHeight="1" x14ac:dyDescent="0.3">
      <c r="A28" s="24"/>
      <c r="B28" s="67"/>
      <c r="C28" s="67" t="s">
        <v>9</v>
      </c>
      <c r="D28" s="158" t="s">
        <v>17</v>
      </c>
      <c r="E28" s="158"/>
      <c r="F28" s="68">
        <f t="shared" si="20"/>
        <v>44619</v>
      </c>
      <c r="G28" s="69">
        <f t="shared" si="21"/>
        <v>0.75394129872763216</v>
      </c>
      <c r="H28" s="70">
        <f t="shared" si="22"/>
        <v>31737</v>
      </c>
      <c r="I28" s="71">
        <f t="shared" si="21"/>
        <v>0.75124272120437441</v>
      </c>
      <c r="J28" s="68">
        <f>J29+J30</f>
        <v>4450</v>
      </c>
      <c r="K28" s="71">
        <f t="shared" si="21"/>
        <v>0.75398170111826501</v>
      </c>
      <c r="L28" s="68">
        <f>L29+L30</f>
        <v>4688</v>
      </c>
      <c r="M28" s="69">
        <f t="shared" ref="M28:M29" si="31">L28/L$21</f>
        <v>0.77436405682193588</v>
      </c>
      <c r="N28" s="70">
        <f t="shared" si="4"/>
        <v>22599</v>
      </c>
      <c r="O28" s="69">
        <f t="shared" ref="O28:Q29" si="32">N28/N$21</f>
        <v>0.74608781776163746</v>
      </c>
      <c r="P28" s="70">
        <f>P29+P30</f>
        <v>11082</v>
      </c>
      <c r="Q28" s="71">
        <f t="shared" si="32"/>
        <v>0.80298529092094773</v>
      </c>
      <c r="R28" s="68">
        <f>R29+R30</f>
        <v>11517</v>
      </c>
      <c r="S28" s="69">
        <f t="shared" ref="S28:S29" si="33">R28/R$21</f>
        <v>0.6984656437625083</v>
      </c>
      <c r="T28" s="68">
        <f>T29+T30</f>
        <v>12882</v>
      </c>
      <c r="U28" s="71">
        <f t="shared" ref="U28:U29" si="34">T28/T$21</f>
        <v>0.76067316209034541</v>
      </c>
      <c r="V28" s="24"/>
      <c r="W28" s="4"/>
      <c r="X28" s="4"/>
    </row>
    <row r="29" spans="1:24" s="9" customFormat="1" ht="9.75" customHeight="1" x14ac:dyDescent="0.3">
      <c r="A29" s="23"/>
      <c r="B29" s="72"/>
      <c r="C29" s="72"/>
      <c r="D29" s="79" t="s">
        <v>10</v>
      </c>
      <c r="E29" s="72" t="s">
        <v>14</v>
      </c>
      <c r="F29" s="73">
        <f t="shared" si="20"/>
        <v>21476</v>
      </c>
      <c r="G29" s="75">
        <f t="shared" si="21"/>
        <v>0.36288673729744342</v>
      </c>
      <c r="H29" s="76">
        <f t="shared" si="22"/>
        <v>16092</v>
      </c>
      <c r="I29" s="74">
        <f t="shared" si="21"/>
        <v>0.38091180230080957</v>
      </c>
      <c r="J29" s="73">
        <v>2639</v>
      </c>
      <c r="K29" s="74">
        <f t="shared" si="21"/>
        <v>0.44713656387665196</v>
      </c>
      <c r="L29" s="73">
        <v>1682</v>
      </c>
      <c r="M29" s="75">
        <f t="shared" si="31"/>
        <v>0.27783283779319456</v>
      </c>
      <c r="N29" s="76">
        <f t="shared" si="4"/>
        <v>11771</v>
      </c>
      <c r="O29" s="75">
        <f t="shared" si="32"/>
        <v>0.38861010234400795</v>
      </c>
      <c r="P29" s="76">
        <v>9705</v>
      </c>
      <c r="Q29" s="74">
        <f t="shared" si="32"/>
        <v>0.70320991232519381</v>
      </c>
      <c r="R29" s="73">
        <v>2066</v>
      </c>
      <c r="S29" s="75">
        <f t="shared" si="33"/>
        <v>0.12529565164655224</v>
      </c>
      <c r="T29" s="73">
        <v>5384</v>
      </c>
      <c r="U29" s="74">
        <f t="shared" si="34"/>
        <v>0.31792146442279301</v>
      </c>
      <c r="V29" s="23"/>
      <c r="W29" s="10"/>
    </row>
    <row r="30" spans="1:24" s="9" customFormat="1" ht="14.25" customHeight="1" x14ac:dyDescent="0.3">
      <c r="A30" s="23"/>
      <c r="B30" s="72"/>
      <c r="C30" s="72"/>
      <c r="D30" s="79" t="s">
        <v>10</v>
      </c>
      <c r="E30" s="72" t="s">
        <v>15</v>
      </c>
      <c r="F30" s="73">
        <f t="shared" si="20"/>
        <v>23143</v>
      </c>
      <c r="G30" s="75">
        <f t="shared" si="21"/>
        <v>0.39105456143018874</v>
      </c>
      <c r="H30" s="76">
        <f t="shared" si="22"/>
        <v>15645</v>
      </c>
      <c r="I30" s="74">
        <f t="shared" si="21"/>
        <v>0.37033091890356484</v>
      </c>
      <c r="J30" s="80">
        <v>1811</v>
      </c>
      <c r="K30" s="81">
        <f t="shared" si="21"/>
        <v>0.306845137241613</v>
      </c>
      <c r="L30" s="80">
        <v>3006</v>
      </c>
      <c r="M30" s="82">
        <f t="shared" ref="M30" si="35">L30/L$21</f>
        <v>0.49653121902874131</v>
      </c>
      <c r="N30" s="83">
        <f t="shared" si="4"/>
        <v>10828</v>
      </c>
      <c r="O30" s="82">
        <f t="shared" ref="O30:Q30" si="36">N30/N$21</f>
        <v>0.35747771541762957</v>
      </c>
      <c r="P30" s="83">
        <v>1377</v>
      </c>
      <c r="Q30" s="81">
        <f t="shared" si="36"/>
        <v>9.977537859575393E-2</v>
      </c>
      <c r="R30" s="80">
        <v>9451</v>
      </c>
      <c r="S30" s="82">
        <f t="shared" ref="S30" si="37">R30/R$21</f>
        <v>0.5731699921159561</v>
      </c>
      <c r="T30" s="80">
        <v>7498</v>
      </c>
      <c r="U30" s="81">
        <f t="shared" ref="U30" si="38">T30/T$21</f>
        <v>0.4427516976675524</v>
      </c>
      <c r="V30" s="23"/>
      <c r="W30" s="10"/>
    </row>
    <row r="31" spans="1:24" s="5" customFormat="1" ht="21.75" customHeight="1" x14ac:dyDescent="0.25">
      <c r="A31" s="25"/>
      <c r="B31" s="150" t="s">
        <v>5</v>
      </c>
      <c r="C31" s="150"/>
      <c r="D31" s="150"/>
      <c r="E31" s="150"/>
      <c r="F31" s="84"/>
      <c r="G31" s="85"/>
      <c r="H31" s="86"/>
      <c r="I31" s="87"/>
      <c r="J31" s="88"/>
      <c r="K31" s="89"/>
      <c r="L31" s="88"/>
      <c r="M31" s="90"/>
      <c r="N31" s="91"/>
      <c r="O31" s="90"/>
      <c r="P31" s="91"/>
      <c r="Q31" s="89"/>
      <c r="R31" s="88"/>
      <c r="S31" s="90"/>
      <c r="T31" s="84"/>
      <c r="U31" s="87"/>
      <c r="V31" s="25"/>
    </row>
    <row r="32" spans="1:24" s="6" customFormat="1" ht="42" customHeight="1" x14ac:dyDescent="0.25">
      <c r="A32" s="26"/>
      <c r="B32" s="92"/>
      <c r="C32" s="151" t="s">
        <v>36</v>
      </c>
      <c r="D32" s="151"/>
      <c r="E32" s="151"/>
      <c r="F32" s="93">
        <f t="shared" si="20"/>
        <v>11280</v>
      </c>
      <c r="G32" s="94">
        <f>F32/F$32</f>
        <v>1</v>
      </c>
      <c r="H32" s="95">
        <f>SUM(J32,L32,P32,R32)</f>
        <v>7830</v>
      </c>
      <c r="I32" s="96">
        <f>H32/H$32</f>
        <v>1</v>
      </c>
      <c r="J32" s="93">
        <f>J34+J37+J39</f>
        <v>1181</v>
      </c>
      <c r="K32" s="96">
        <f>J32/J$32</f>
        <v>1</v>
      </c>
      <c r="L32" s="93">
        <f>L34+L37+L39</f>
        <v>1654</v>
      </c>
      <c r="M32" s="94">
        <f>L32/L$32</f>
        <v>1</v>
      </c>
      <c r="N32" s="95">
        <f t="shared" si="4"/>
        <v>4995</v>
      </c>
      <c r="O32" s="94">
        <f>N32/N$32</f>
        <v>1</v>
      </c>
      <c r="P32" s="95">
        <f>P34+P37+P39</f>
        <v>934</v>
      </c>
      <c r="Q32" s="96">
        <f>P32/P$32</f>
        <v>1</v>
      </c>
      <c r="R32" s="93">
        <f>R34+R37+R39</f>
        <v>4061</v>
      </c>
      <c r="S32" s="94">
        <f>R32/R$32</f>
        <v>1</v>
      </c>
      <c r="T32" s="93">
        <f>T34+T37+T39</f>
        <v>3450</v>
      </c>
      <c r="U32" s="96">
        <f>T32/T$32</f>
        <v>1</v>
      </c>
      <c r="V32" s="26"/>
      <c r="W32" s="7"/>
    </row>
    <row r="33" spans="1:24" s="5" customFormat="1" ht="17.25" customHeight="1" x14ac:dyDescent="0.25">
      <c r="A33" s="25"/>
      <c r="B33" s="97"/>
      <c r="C33" s="152" t="s">
        <v>32</v>
      </c>
      <c r="D33" s="152"/>
      <c r="E33" s="152"/>
      <c r="F33" s="93"/>
      <c r="G33" s="94"/>
      <c r="H33" s="95"/>
      <c r="I33" s="96"/>
      <c r="J33" s="98"/>
      <c r="K33" s="99"/>
      <c r="L33" s="98"/>
      <c r="M33" s="100"/>
      <c r="N33" s="101"/>
      <c r="O33" s="100"/>
      <c r="P33" s="101"/>
      <c r="Q33" s="99"/>
      <c r="R33" s="98"/>
      <c r="S33" s="100"/>
      <c r="T33" s="93"/>
      <c r="U33" s="96"/>
      <c r="V33" s="25"/>
    </row>
    <row r="34" spans="1:24" s="6" customFormat="1" ht="17.25" customHeight="1" x14ac:dyDescent="0.3">
      <c r="A34" s="26"/>
      <c r="B34" s="92"/>
      <c r="C34" s="102" t="s">
        <v>9</v>
      </c>
      <c r="D34" s="151" t="s">
        <v>16</v>
      </c>
      <c r="E34" s="151"/>
      <c r="F34" s="93">
        <f t="shared" si="20"/>
        <v>1221</v>
      </c>
      <c r="G34" s="94">
        <f t="shared" ref="G34:K41" si="39">F34/F$32</f>
        <v>0.10824468085106383</v>
      </c>
      <c r="H34" s="95">
        <f t="shared" ref="H34:H41" si="40">SUM(J34,L34,P34,R34)</f>
        <v>816</v>
      </c>
      <c r="I34" s="96">
        <f t="shared" si="39"/>
        <v>0.10421455938697317</v>
      </c>
      <c r="J34" s="93">
        <f>J35+J36</f>
        <v>204</v>
      </c>
      <c r="K34" s="96">
        <f t="shared" si="39"/>
        <v>0.17273497036409821</v>
      </c>
      <c r="L34" s="93">
        <f>L35+L36</f>
        <v>159</v>
      </c>
      <c r="M34" s="94">
        <f t="shared" ref="M34" si="41">L34/L$32</f>
        <v>9.6130592503022971E-2</v>
      </c>
      <c r="N34" s="95">
        <f t="shared" si="4"/>
        <v>453</v>
      </c>
      <c r="O34" s="94">
        <f t="shared" ref="O34:Q34" si="42">N34/N$32</f>
        <v>9.069069069069069E-2</v>
      </c>
      <c r="P34" s="95">
        <f>P35+P36</f>
        <v>60</v>
      </c>
      <c r="Q34" s="96">
        <f t="shared" si="42"/>
        <v>6.4239828693790149E-2</v>
      </c>
      <c r="R34" s="93">
        <f>R35+R36</f>
        <v>393</v>
      </c>
      <c r="S34" s="94">
        <f t="shared" ref="S34" si="43">R34/R$32</f>
        <v>9.6774193548387094E-2</v>
      </c>
      <c r="T34" s="93">
        <f>T35+T36</f>
        <v>405</v>
      </c>
      <c r="U34" s="96">
        <f t="shared" ref="U34" si="44">T34/T$32</f>
        <v>0.11739130434782609</v>
      </c>
      <c r="V34" s="26"/>
      <c r="W34" s="7"/>
    </row>
    <row r="35" spans="1:24" s="5" customFormat="1" ht="12.75" customHeight="1" x14ac:dyDescent="0.3">
      <c r="A35" s="25"/>
      <c r="B35" s="97"/>
      <c r="C35" s="103"/>
      <c r="D35" s="104" t="s">
        <v>10</v>
      </c>
      <c r="E35" s="97" t="s">
        <v>25</v>
      </c>
      <c r="F35" s="98">
        <f t="shared" si="20"/>
        <v>917</v>
      </c>
      <c r="G35" s="100">
        <f t="shared" si="39"/>
        <v>8.1294326241134751E-2</v>
      </c>
      <c r="H35" s="101">
        <f t="shared" si="40"/>
        <v>647</v>
      </c>
      <c r="I35" s="99">
        <f t="shared" si="39"/>
        <v>8.2630906768837803E-2</v>
      </c>
      <c r="J35" s="98">
        <v>148</v>
      </c>
      <c r="K35" s="99">
        <f t="shared" si="39"/>
        <v>0.12531752751905165</v>
      </c>
      <c r="L35" s="98">
        <v>120</v>
      </c>
      <c r="M35" s="100">
        <f t="shared" ref="M35:M38" si="45">L35/L$32</f>
        <v>7.2551390568319232E-2</v>
      </c>
      <c r="N35" s="101">
        <f t="shared" si="4"/>
        <v>379</v>
      </c>
      <c r="O35" s="100">
        <f t="shared" ref="O35:Q38" si="46">N35/N$32</f>
        <v>7.5875875875875881E-2</v>
      </c>
      <c r="P35" s="101">
        <v>54</v>
      </c>
      <c r="Q35" s="99">
        <f t="shared" si="46"/>
        <v>5.7815845824411134E-2</v>
      </c>
      <c r="R35" s="98">
        <v>325</v>
      </c>
      <c r="S35" s="100">
        <f t="shared" ref="S35:S38" si="47">R35/R$32</f>
        <v>8.0029549372075848E-2</v>
      </c>
      <c r="T35" s="98">
        <v>270</v>
      </c>
      <c r="U35" s="99">
        <f t="shared" ref="U35:U38" si="48">T35/T$32</f>
        <v>7.8260869565217397E-2</v>
      </c>
      <c r="V35" s="25"/>
      <c r="W35" s="8"/>
    </row>
    <row r="36" spans="1:24" s="5" customFormat="1" ht="14.25" customHeight="1" x14ac:dyDescent="0.3">
      <c r="A36" s="25"/>
      <c r="B36" s="97"/>
      <c r="C36" s="103"/>
      <c r="D36" s="104" t="s">
        <v>10</v>
      </c>
      <c r="E36" s="97" t="s">
        <v>26</v>
      </c>
      <c r="F36" s="98">
        <f t="shared" si="20"/>
        <v>304</v>
      </c>
      <c r="G36" s="100">
        <f t="shared" si="39"/>
        <v>2.6950354609929079E-2</v>
      </c>
      <c r="H36" s="101">
        <f t="shared" si="40"/>
        <v>169</v>
      </c>
      <c r="I36" s="99">
        <f t="shared" si="39"/>
        <v>2.1583652618135378E-2</v>
      </c>
      <c r="J36" s="98">
        <v>56</v>
      </c>
      <c r="K36" s="99">
        <f t="shared" si="39"/>
        <v>4.7417442845046572E-2</v>
      </c>
      <c r="L36" s="98">
        <v>39</v>
      </c>
      <c r="M36" s="100">
        <f t="shared" si="45"/>
        <v>2.3579201934703749E-2</v>
      </c>
      <c r="N36" s="101">
        <f t="shared" si="4"/>
        <v>74</v>
      </c>
      <c r="O36" s="100">
        <f t="shared" si="46"/>
        <v>1.4814814814814815E-2</v>
      </c>
      <c r="P36" s="101">
        <v>6</v>
      </c>
      <c r="Q36" s="99">
        <f t="shared" si="46"/>
        <v>6.4239828693790149E-3</v>
      </c>
      <c r="R36" s="98">
        <v>68</v>
      </c>
      <c r="S36" s="100">
        <f t="shared" si="47"/>
        <v>1.6744644176311253E-2</v>
      </c>
      <c r="T36" s="98">
        <v>135</v>
      </c>
      <c r="U36" s="99">
        <f t="shared" si="48"/>
        <v>3.9130434782608699E-2</v>
      </c>
      <c r="V36" s="25"/>
      <c r="W36" s="8"/>
    </row>
    <row r="37" spans="1:24" s="6" customFormat="1" ht="18" customHeight="1" x14ac:dyDescent="0.3">
      <c r="A37" s="26"/>
      <c r="B37" s="92"/>
      <c r="C37" s="102" t="s">
        <v>9</v>
      </c>
      <c r="D37" s="151" t="s">
        <v>12</v>
      </c>
      <c r="E37" s="151"/>
      <c r="F37" s="93">
        <f t="shared" si="20"/>
        <v>1919</v>
      </c>
      <c r="G37" s="94">
        <f t="shared" si="39"/>
        <v>0.17012411347517731</v>
      </c>
      <c r="H37" s="95">
        <f t="shared" si="40"/>
        <v>1454</v>
      </c>
      <c r="I37" s="96">
        <f t="shared" si="39"/>
        <v>0.18569604086845465</v>
      </c>
      <c r="J37" s="93">
        <v>142</v>
      </c>
      <c r="K37" s="96">
        <f t="shared" si="39"/>
        <v>0.12023708721422523</v>
      </c>
      <c r="L37" s="93">
        <v>212</v>
      </c>
      <c r="M37" s="94">
        <f t="shared" si="45"/>
        <v>0.12817412333736397</v>
      </c>
      <c r="N37" s="95">
        <f t="shared" si="4"/>
        <v>1100</v>
      </c>
      <c r="O37" s="94">
        <f t="shared" si="46"/>
        <v>0.22022022022022023</v>
      </c>
      <c r="P37" s="95">
        <v>116</v>
      </c>
      <c r="Q37" s="96">
        <f t="shared" si="46"/>
        <v>0.12419700214132762</v>
      </c>
      <c r="R37" s="93">
        <v>984</v>
      </c>
      <c r="S37" s="94">
        <f t="shared" si="47"/>
        <v>0.24230485102191579</v>
      </c>
      <c r="T37" s="93">
        <v>465</v>
      </c>
      <c r="U37" s="96">
        <f t="shared" si="48"/>
        <v>0.13478260869565217</v>
      </c>
      <c r="V37" s="26"/>
      <c r="W37" s="7"/>
    </row>
    <row r="38" spans="1:24" s="5" customFormat="1" ht="13.5" customHeight="1" x14ac:dyDescent="0.3">
      <c r="A38" s="25"/>
      <c r="B38" s="97"/>
      <c r="C38" s="97"/>
      <c r="D38" s="104" t="s">
        <v>10</v>
      </c>
      <c r="E38" s="97" t="s">
        <v>13</v>
      </c>
      <c r="F38" s="98">
        <f t="shared" si="20"/>
        <v>1244</v>
      </c>
      <c r="G38" s="100">
        <f t="shared" si="39"/>
        <v>0.11028368794326242</v>
      </c>
      <c r="H38" s="101">
        <f t="shared" si="40"/>
        <v>974</v>
      </c>
      <c r="I38" s="99">
        <f t="shared" si="39"/>
        <v>0.12439335887611749</v>
      </c>
      <c r="J38" s="98">
        <v>77</v>
      </c>
      <c r="K38" s="99">
        <f t="shared" si="39"/>
        <v>6.519898391193904E-2</v>
      </c>
      <c r="L38" s="98">
        <v>140</v>
      </c>
      <c r="M38" s="100">
        <f t="shared" si="45"/>
        <v>8.4643288996372426E-2</v>
      </c>
      <c r="N38" s="101">
        <f t="shared" si="4"/>
        <v>757</v>
      </c>
      <c r="O38" s="100">
        <f t="shared" si="46"/>
        <v>0.15155155155155156</v>
      </c>
      <c r="P38" s="101">
        <v>41</v>
      </c>
      <c r="Q38" s="99">
        <f t="shared" si="46"/>
        <v>4.3897216274089934E-2</v>
      </c>
      <c r="R38" s="98">
        <v>716</v>
      </c>
      <c r="S38" s="100">
        <f t="shared" si="47"/>
        <v>0.17631125338586556</v>
      </c>
      <c r="T38" s="98">
        <v>270</v>
      </c>
      <c r="U38" s="99">
        <f t="shared" si="48"/>
        <v>7.8260869565217397E-2</v>
      </c>
      <c r="V38" s="25"/>
      <c r="W38" s="8"/>
      <c r="X38" s="8"/>
    </row>
    <row r="39" spans="1:24" s="6" customFormat="1" ht="15.75" customHeight="1" x14ac:dyDescent="0.3">
      <c r="A39" s="26"/>
      <c r="B39" s="92"/>
      <c r="C39" s="92" t="s">
        <v>9</v>
      </c>
      <c r="D39" s="151" t="s">
        <v>17</v>
      </c>
      <c r="E39" s="151"/>
      <c r="F39" s="93">
        <f t="shared" si="20"/>
        <v>8140</v>
      </c>
      <c r="G39" s="94">
        <f t="shared" si="39"/>
        <v>0.72163120567375882</v>
      </c>
      <c r="H39" s="95">
        <f t="shared" si="40"/>
        <v>5560</v>
      </c>
      <c r="I39" s="96">
        <f t="shared" si="39"/>
        <v>0.71008939974457219</v>
      </c>
      <c r="J39" s="93">
        <f>J40+J41</f>
        <v>835</v>
      </c>
      <c r="K39" s="96">
        <f t="shared" si="39"/>
        <v>0.70702794242167655</v>
      </c>
      <c r="L39" s="93">
        <f>L40+L41</f>
        <v>1283</v>
      </c>
      <c r="M39" s="94">
        <f t="shared" ref="M39:M40" si="49">L39/L$32</f>
        <v>0.77569528415961309</v>
      </c>
      <c r="N39" s="95">
        <f t="shared" si="4"/>
        <v>3442</v>
      </c>
      <c r="O39" s="94">
        <f t="shared" ref="O39:Q40" si="50">N39/N$32</f>
        <v>0.68908908908908906</v>
      </c>
      <c r="P39" s="95">
        <f>P40+P41</f>
        <v>758</v>
      </c>
      <c r="Q39" s="96">
        <f t="shared" si="50"/>
        <v>0.81156316916488225</v>
      </c>
      <c r="R39" s="93">
        <f>R40+R41</f>
        <v>2684</v>
      </c>
      <c r="S39" s="94">
        <f t="shared" ref="S39:S40" si="51">R39/R$32</f>
        <v>0.66092095542969709</v>
      </c>
      <c r="T39" s="93">
        <f>T40+T41</f>
        <v>2580</v>
      </c>
      <c r="U39" s="96">
        <f t="shared" ref="U39:U40" si="52">T39/T$32</f>
        <v>0.74782608695652175</v>
      </c>
      <c r="V39" s="26"/>
      <c r="W39" s="7"/>
      <c r="X39" s="7"/>
    </row>
    <row r="40" spans="1:24" s="5" customFormat="1" ht="11.25" customHeight="1" x14ac:dyDescent="0.3">
      <c r="A40" s="25"/>
      <c r="B40" s="97"/>
      <c r="C40" s="97"/>
      <c r="D40" s="104" t="s">
        <v>10</v>
      </c>
      <c r="E40" s="97" t="s">
        <v>14</v>
      </c>
      <c r="F40" s="98">
        <f t="shared" si="20"/>
        <v>2774</v>
      </c>
      <c r="G40" s="100">
        <f t="shared" si="39"/>
        <v>0.24592198581560284</v>
      </c>
      <c r="H40" s="101">
        <f t="shared" si="40"/>
        <v>1839</v>
      </c>
      <c r="I40" s="99">
        <f t="shared" si="39"/>
        <v>0.23486590038314176</v>
      </c>
      <c r="J40" s="98">
        <v>416</v>
      </c>
      <c r="K40" s="99">
        <f t="shared" si="39"/>
        <v>0.35224386113463169</v>
      </c>
      <c r="L40" s="98">
        <v>295</v>
      </c>
      <c r="M40" s="100">
        <f t="shared" si="49"/>
        <v>0.17835550181378476</v>
      </c>
      <c r="N40" s="101">
        <f t="shared" si="4"/>
        <v>1128</v>
      </c>
      <c r="O40" s="100">
        <f t="shared" si="50"/>
        <v>0.22582582582582583</v>
      </c>
      <c r="P40" s="101">
        <v>621</v>
      </c>
      <c r="Q40" s="99">
        <f t="shared" si="50"/>
        <v>0.66488222698072807</v>
      </c>
      <c r="R40" s="98">
        <v>507</v>
      </c>
      <c r="S40" s="100">
        <f t="shared" si="51"/>
        <v>0.12484609702043832</v>
      </c>
      <c r="T40" s="98">
        <v>935</v>
      </c>
      <c r="U40" s="99">
        <f t="shared" si="52"/>
        <v>0.27101449275362322</v>
      </c>
      <c r="V40" s="25"/>
      <c r="W40" s="8"/>
    </row>
    <row r="41" spans="1:24" s="5" customFormat="1" ht="14.25" customHeight="1" x14ac:dyDescent="0.3">
      <c r="A41" s="25"/>
      <c r="B41" s="105"/>
      <c r="C41" s="105"/>
      <c r="D41" s="106" t="s">
        <v>10</v>
      </c>
      <c r="E41" s="105" t="s">
        <v>15</v>
      </c>
      <c r="F41" s="107">
        <f t="shared" si="20"/>
        <v>5366</v>
      </c>
      <c r="G41" s="108">
        <f t="shared" si="39"/>
        <v>0.47570921985815601</v>
      </c>
      <c r="H41" s="109">
        <f t="shared" si="40"/>
        <v>3721</v>
      </c>
      <c r="I41" s="110">
        <f t="shared" si="39"/>
        <v>0.47522349936143038</v>
      </c>
      <c r="J41" s="107">
        <v>419</v>
      </c>
      <c r="K41" s="110">
        <f t="shared" si="39"/>
        <v>0.35478408128704486</v>
      </c>
      <c r="L41" s="107">
        <v>988</v>
      </c>
      <c r="M41" s="108">
        <f t="shared" ref="M41" si="53">L41/L$32</f>
        <v>0.5973397823458283</v>
      </c>
      <c r="N41" s="109">
        <f t="shared" si="4"/>
        <v>2314</v>
      </c>
      <c r="O41" s="108">
        <f t="shared" ref="O41:Q41" si="54">N41/N$32</f>
        <v>0.46326326326326328</v>
      </c>
      <c r="P41" s="109">
        <v>137</v>
      </c>
      <c r="Q41" s="110">
        <f t="shared" si="54"/>
        <v>0.14668094218415417</v>
      </c>
      <c r="R41" s="107">
        <v>2177</v>
      </c>
      <c r="S41" s="108">
        <f t="shared" ref="S41" si="55">R41/R$32</f>
        <v>0.53607485840925884</v>
      </c>
      <c r="T41" s="107">
        <v>1645</v>
      </c>
      <c r="U41" s="110">
        <f t="shared" ref="U41" si="56">T41/T$32</f>
        <v>0.47681159420289854</v>
      </c>
      <c r="V41" s="25"/>
      <c r="W41" s="8"/>
    </row>
    <row r="42" spans="1:24" ht="25.5" customHeight="1" x14ac:dyDescent="0.3">
      <c r="B42" s="145" t="s">
        <v>35</v>
      </c>
      <c r="C42" s="145"/>
      <c r="D42" s="145"/>
      <c r="E42" s="145"/>
      <c r="F42" s="145"/>
      <c r="G42" s="145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</row>
    <row r="43" spans="1:24" ht="15" customHeight="1" x14ac:dyDescent="0.3">
      <c r="B43" s="111"/>
      <c r="C43" s="111"/>
      <c r="D43" s="111"/>
      <c r="E43" s="112"/>
      <c r="F43" s="112"/>
      <c r="G43" s="112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</row>
    <row r="44" spans="1:24" ht="15" customHeight="1" x14ac:dyDescent="0.3"/>
    <row r="45" spans="1:24" ht="15" customHeight="1" x14ac:dyDescent="0.3"/>
    <row r="46" spans="1:24" ht="15" customHeight="1" x14ac:dyDescent="0.3"/>
    <row r="47" spans="1:24" ht="15" customHeight="1" x14ac:dyDescent="0.3"/>
    <row r="48" spans="1:24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</sheetData>
  <mergeCells count="44">
    <mergeCell ref="P5:S5"/>
    <mergeCell ref="N7:O7"/>
    <mergeCell ref="N8:O8"/>
    <mergeCell ref="H4:I6"/>
    <mergeCell ref="J5:K6"/>
    <mergeCell ref="L5:M6"/>
    <mergeCell ref="N5:O6"/>
    <mergeCell ref="D26:E26"/>
    <mergeCell ref="D17:E17"/>
    <mergeCell ref="D28:E28"/>
    <mergeCell ref="C21:E21"/>
    <mergeCell ref="D15:E15"/>
    <mergeCell ref="B42:U42"/>
    <mergeCell ref="P6:Q6"/>
    <mergeCell ref="R6:S6"/>
    <mergeCell ref="H7:I7"/>
    <mergeCell ref="C22:E22"/>
    <mergeCell ref="B31:E31"/>
    <mergeCell ref="C32:E32"/>
    <mergeCell ref="C33:E33"/>
    <mergeCell ref="C10:E10"/>
    <mergeCell ref="F7:G7"/>
    <mergeCell ref="D39:E39"/>
    <mergeCell ref="F2:G6"/>
    <mergeCell ref="B20:E20"/>
    <mergeCell ref="D37:E37"/>
    <mergeCell ref="D34:E34"/>
    <mergeCell ref="D23:E23"/>
    <mergeCell ref="B1:U1"/>
    <mergeCell ref="J4:S4"/>
    <mergeCell ref="B9:E9"/>
    <mergeCell ref="D12:E12"/>
    <mergeCell ref="H3:S3"/>
    <mergeCell ref="H2:U2"/>
    <mergeCell ref="F8:G8"/>
    <mergeCell ref="H8:I8"/>
    <mergeCell ref="C11:E11"/>
    <mergeCell ref="B2:E8"/>
    <mergeCell ref="T4:U6"/>
    <mergeCell ref="J7:K8"/>
    <mergeCell ref="L7:M8"/>
    <mergeCell ref="P7:Q8"/>
    <mergeCell ref="R7:S8"/>
    <mergeCell ref="T7:U8"/>
  </mergeCells>
  <pageMargins left="0.39370078740157483" right="0.39370078740157483" top="0.39370078740157483" bottom="0.59055118110236227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A1.1-5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Friedrich, Michael</cp:lastModifiedBy>
  <cp:lastPrinted>2015-01-29T11:45:20Z</cp:lastPrinted>
  <dcterms:created xsi:type="dcterms:W3CDTF">2011-01-04T09:40:06Z</dcterms:created>
  <dcterms:modified xsi:type="dcterms:W3CDTF">2015-03-06T11:55:39Z</dcterms:modified>
</cp:coreProperties>
</file>